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CAMINHÕES, COMPACTADORES, 2011 E 2014 S.  E EQUIPAMENTOS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=HYPERLINK("https://rossileiloes.com.br/lote/detalhe/67130", "001")</f>
      </c>
      <c r="B11" s="4" t="s">
        <f>=HYPERLINK("https://rossileiloes.com.br/lote/detalhe/67130", " VOLKSWAGEN 17.250E WORKER PREFIXO:  211090 PLACA EQY5162 ANO / MOD:  2011 / 2012 RENAVAM:  429633726 CHASSI:  9533N82T0CR216656 TRAÇÃO / TRANSMISSÃO:  Trucado / Automática EQUIPAMENTO:  USIMECA - BRUTUS 19 m³")</f>
      </c>
      <c r="C11" s="4" t="inlineStr">
        <is>
          <t>Vendido</t>
        </is>
      </c>
      <c r="D11" s="4" t="inlineStr">
        <is>
          <t>82</t>
        </is>
      </c>
      <c r="E11" s="5" t="inlineStr">
        <is>
          <t>79.500,00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=HYPERLINK("https://rossileiloes.com.br/lote/detalhe/67131", "002")</f>
      </c>
      <c r="B12" s="4" t="s">
        <f>=HYPERLINK("https://rossileiloes.com.br/lote/detalhe/67131", " VOLKSWAGEN 17.250E WORKER PREFIXO:  211093 PLACA EZB1622 ANO / MOD:  2011 / 2012 RENAVAM:  429629990 CHASSI:  9533N82T1CR217430 TRAÇÃO / TRANSMISSÃO:  Trucado / Automática EQUIPAMENTO:  USIMECA - BRUTUS 19 m³")</f>
      </c>
      <c r="C12" s="4" t="inlineStr">
        <is>
          <t>Vendido</t>
        </is>
      </c>
      <c r="D12" s="4" t="inlineStr">
        <is>
          <t>52</t>
        </is>
      </c>
      <c r="E12" s="5" t="inlineStr">
        <is>
          <t>65.500,00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=HYPERLINK("https://rossileiloes.com.br/lote/detalhe/67141", "005")</f>
      </c>
      <c r="B13" s="4" t="s">
        <f>=HYPERLINK("https://rossileiloes.com.br/lote/detalhe/67141", " VOLKSWAGEN 17.190 WORKER  PREFIXO:  214115 PLACA FLA3851 ANO / MOD:  2014 / 2015 RENAVAM:  1028097295 CHASSI:  9533E8243FR506922 TRAÇÃO / TRANSMISSÃO:  TOCO / Manual EQUIPAMENTO:  USIMECA - ALPHA 21 m³")</f>
      </c>
      <c r="C13" s="4" t="inlineStr">
        <is>
          <t>Vendido</t>
        </is>
      </c>
      <c r="D13" s="4" t="inlineStr">
        <is>
          <t>156</t>
        </is>
      </c>
      <c r="E13" s="5" t="inlineStr">
        <is>
          <t>116.000,00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=HYPERLINK("https://rossileiloes.com.br/lote/detalhe/67150", "006")</f>
      </c>
      <c r="B14" s="4" t="s">
        <f>=HYPERLINK("https://rossileiloes.com.br/lote/detalhe/67150", " VOLKSWAGEN 17.190 WORKER  PREFIXO:  214116 PLACA FKB4694 ANO / MOD:  2014 / 2015 RENAVAM:  1028094962 CHASSI:  9533E8247FR507460 TRAÇÃO / TRANSMISSÃO:  TOCO / Manual EQUIPAMENTO:  USIMECA - ALPHA 21 m³")</f>
      </c>
      <c r="C14" s="4" t="inlineStr">
        <is>
          <t>Não vendido</t>
        </is>
      </c>
      <c r="D14" s="4" t="inlineStr">
        <is>
          <t>157</t>
        </is>
      </c>
      <c r="E14" s="5" t="inlineStr">
        <is>
          <t>117.500,00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=HYPERLINK("https://rossileiloes.com.br/lote/detalhe/67133", "007")</f>
      </c>
      <c r="B15" s="4" t="s">
        <f>=HYPERLINK("https://rossileiloes.com.br/lote/detalhe/67133", " VOLKSWAGEN 17.190 WORKER  PREFIXO:  214131 PLACA FCL0245 ANO / MOD:  2014 / 2015 RENAVAM:  1028098070 CHASSI:  9533E8241FR508569 TRAÇÃO / TRANSMISSÃO:  TOCO / Manual EQUIPAMENTO:  USIMECA - ALPHA 21 m³")</f>
      </c>
      <c r="C15" s="4" t="inlineStr">
        <is>
          <t>Não vendido</t>
        </is>
      </c>
      <c r="D15" s="4" t="inlineStr">
        <is>
          <t>149</t>
        </is>
      </c>
      <c r="E15" s="5" t="inlineStr">
        <is>
          <t>116.000,00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=HYPERLINK("https://rossileiloes.com.br/lote/detalhe/67132", "008")</f>
      </c>
      <c r="B16" s="4" t="s">
        <f>=HYPERLINK("https://rossileiloes.com.br/lote/detalhe/67132", " VOLKSWAGEN 17.190 WORKER  PREFIXO:  214132 PLACA FHO3825 ANO / MOD:  2014 / 2015 RENAVAM:  1028090916 CHASSI:  9533E8243FR507178 TRAÇÃO / TRANSMISSÃO:  TOCO / Manual EQUIPAMENTO:  USIMECA - ALPHA 21 m³")</f>
      </c>
      <c r="C16" s="4" t="inlineStr">
        <is>
          <t>Vendido</t>
        </is>
      </c>
      <c r="D16" s="4" t="inlineStr">
        <is>
          <t>164</t>
        </is>
      </c>
      <c r="E16" s="5" t="inlineStr">
        <is>
          <t>122.000,00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=HYPERLINK("https://rossileiloes.com.br/lote/detalhe/67134", "009")</f>
      </c>
      <c r="B17" s="4" t="s">
        <f>=HYPERLINK("https://rossileiloes.com.br/lote/detalhe/67134", " VOLKSWAGEN 17.190 WORKER  PREFIXO:  214133 PLACA FQT3361 ANO / MOD:  2014 / 2015 RENAVAM:  102779045 CHASSI:  9533E8241FR507180 TRAÇÃO / TRANSMISSÃO:  TOCO / Manual EQUIPAMENTO:  USIMECA - ALPHA 21 m³")</f>
      </c>
      <c r="C17" s="4" t="inlineStr">
        <is>
          <t>Vendido</t>
        </is>
      </c>
      <c r="D17" s="4" t="inlineStr">
        <is>
          <t>141</t>
        </is>
      </c>
      <c r="E17" s="5" t="inlineStr">
        <is>
          <t>120.500,00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=HYPERLINK("https://rossileiloes.com.br/lote/detalhe/67140", "010")</f>
      </c>
      <c r="B18" s="4" t="s">
        <f>=HYPERLINK("https://rossileiloes.com.br/lote/detalhe/67140", " VOLKSWAGEN 17.190 WORKER  PREFIXO:  214163 PLACA FCV5870 ANO / MOD:  2014 / 2015 RENAVAM:  1040434344 CHASSI:  9533E8246FR513184 TRAÇÃO / TRANSMISSÃO:  TOCO / Manual EQUIPAMENTO:  USIMECA - ALPHA 21 m³")</f>
      </c>
      <c r="C18" s="4" t="inlineStr">
        <is>
          <t>Vendido</t>
        </is>
      </c>
      <c r="D18" s="4" t="inlineStr">
        <is>
          <t>155</t>
        </is>
      </c>
      <c r="E18" s="5" t="inlineStr">
        <is>
          <t>119.500,00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=HYPERLINK("https://rossileiloes.com.br/lote/detalhe/67148", "011")</f>
      </c>
      <c r="B19" s="4" t="s">
        <f>=HYPERLINK("https://rossileiloes.com.br/lote/detalhe/67148", " VOLKSWAGEN 17.190 WORKER  PREFIXO:  214114 PLACA FCG5902 ANO / MOD:  2014 / 2015 RENAVAM:  1028095527 CHASSI:  9533E824XFR506920 TRAÇÃO / TRANSMISSÃO:  TOCO / Manual EQUIPAMENTO:  USIMECA - ALPHA 21 m³")</f>
      </c>
      <c r="C19" s="4" t="inlineStr">
        <is>
          <t>Vendido</t>
        </is>
      </c>
      <c r="D19" s="4" t="inlineStr">
        <is>
          <t>153</t>
        </is>
      </c>
      <c r="E19" s="5" t="inlineStr">
        <is>
          <t>121.000,00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=HYPERLINK("https://rossileiloes.com.br/lote/detalhe/67142", "012")</f>
      </c>
      <c r="B20" s="4" t="s">
        <f>=HYPERLINK("https://rossileiloes.com.br/lote/detalhe/67142", " VOLKSWAGEN 17.190 WORKER  PREFIXO:  214161 PLACA FLN4360 ANO / MOD:  2014 / 2015 RENAVAM:  1040434280 CHASSI:  9533E8243FR513160 TRAÇÃO / TRANSMISSÃO:  TOCO / Manual EQUIPAMENTO:  USIMECA - ALPHA 21 m³")</f>
      </c>
      <c r="C20" s="4" t="inlineStr">
        <is>
          <t>Vendido</t>
        </is>
      </c>
      <c r="D20" s="4" t="inlineStr">
        <is>
          <t>170</t>
        </is>
      </c>
      <c r="E20" s="5" t="inlineStr">
        <is>
          <t>123.500,00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=HYPERLINK("https://rossileiloes.com.br/lote/detalhe/67151", "013")</f>
      </c>
      <c r="B21" s="4" t="s">
        <f>=HYPERLINK("https://rossileiloes.com.br/lote/detalhe/67151", " VOLKSWAGEN 17.190 WORKER  PREFIXO:  214162 PLACA FFW3650 ANO / MOD:  2014 / 2015 RENAVAM:  1040434239 CHASSI:  9533E824XFR513544 TRAÇÃO / TRANSMISSÃO:  TOCO / Manual EQUIPAMENTO:  USIMECA - ALPHA 21 m³")</f>
      </c>
      <c r="C21" s="4" t="inlineStr">
        <is>
          <t>Vendido</t>
        </is>
      </c>
      <c r="D21" s="4" t="inlineStr">
        <is>
          <t>129</t>
        </is>
      </c>
      <c r="E21" s="5" t="inlineStr">
        <is>
          <t>122.000,00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=HYPERLINK("https://rossileiloes.com.br/lote/detalhe/67147", "014")</f>
      </c>
      <c r="B22" s="4" t="s">
        <f>=HYPERLINK("https://rossileiloes.com.br/lote/detalhe/67147", " VOLKSWAGEN 17.190 WORKER  PREFIXO:  214164 PLACA FGT3882 ANO / MOD:  2014 / 2015 RENAVAM:  1040434301 CHASSI:  9533E8247FR513484 TRAÇÃO / TRANSMISSÃO:  TOCO / Manual EQUIPAMENTO:  USIMECA - ALPHA 21 m³")</f>
      </c>
      <c r="C22" s="4" t="inlineStr">
        <is>
          <t>Vendido</t>
        </is>
      </c>
      <c r="D22" s="4" t="inlineStr">
        <is>
          <t>104</t>
        </is>
      </c>
      <c r="E22" s="5" t="inlineStr">
        <is>
          <t>120.500,00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=HYPERLINK("https://rossileiloes.com.br/lote/detalhe/67146", "015")</f>
      </c>
      <c r="B23" s="4" t="s">
        <f>=HYPERLINK("https://rossileiloes.com.br/lote/detalhe/67146", " VOLKSWAGEN 17.280 CONSTELLATION PREFIXO:  214084 PLACA FCO3020 ANO / MOD:  2014 / 2015 RENAVAM:  1026424809 CHASSI:  953658244FR501225 TRAÇÃO / TRANSMISSÃO:  Trucado / Automática EQUIPAMENTO:  PLANALTO - MAGNUM 19 m³")</f>
      </c>
      <c r="C23" s="4" t="inlineStr">
        <is>
          <t>Vendido</t>
        </is>
      </c>
      <c r="D23" s="4" t="inlineStr">
        <is>
          <t>135</t>
        </is>
      </c>
      <c r="E23" s="5" t="inlineStr">
        <is>
          <t>113.000,00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=HYPERLINK("https://rossileiloes.com.br/lote/detalhe/67136", "016")</f>
      </c>
      <c r="B24" s="4" t="s">
        <f>=HYPERLINK("https://rossileiloes.com.br/lote/detalhe/67136", " VOLKSWAGEN 17.280 CONSTELLATION PREFIXO:  214088 PLACA FSE0743 ANO / MOD:  2014 / 2015 RENAVAM:  1026683006 CHASSI:  95365824XFR500936 TRAÇÃO / TRANSMISSÃO:  Trucado / Automática EQUIPAMENTO:  PLANALTO - MAGNUM 19 m³")</f>
      </c>
      <c r="C24" s="4" t="inlineStr">
        <is>
          <t>Vendido</t>
        </is>
      </c>
      <c r="D24" s="4" t="inlineStr">
        <is>
          <t>151</t>
        </is>
      </c>
      <c r="E24" s="5" t="inlineStr">
        <is>
          <t>121.000,00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=HYPERLINK("https://rossileiloes.com.br/lote/detalhe/67145", "017")</f>
      </c>
      <c r="B25" s="4" t="s">
        <f>=HYPERLINK("https://rossileiloes.com.br/lote/detalhe/67145", " VOLKSWAGEN 17.190 WORKER  PREFIXO:  214165 PLACA FNV4516 ANO / MOD:  2014 / 2015 RENAVAM:  1039608776 CHASSI:  9533E8245FR513483 TRAÇÃO / TRANSMISSÃO:  TOCO / Manual EQUIPAMENTO:  PLANALTO - MAGNUM 21 m³")</f>
      </c>
      <c r="C25" s="4" t="inlineStr">
        <is>
          <t>Vendido</t>
        </is>
      </c>
      <c r="D25" s="4" t="inlineStr">
        <is>
          <t>170</t>
        </is>
      </c>
      <c r="E25" s="5" t="inlineStr">
        <is>
          <t>123.500,00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=HYPERLINK("https://rossileiloes.com.br/lote/detalhe/67135", "018")</f>
      </c>
      <c r="B26" s="4" t="s">
        <f>=HYPERLINK("https://rossileiloes.com.br/lote/detalhe/67135", " VOLKSWAGEN 17.190 WORKER  PREFIXO:  214166 PLACA FHC7638 ANO / MOD:  2014 / 2015 RENAVAM:  1039608075 CHASSI:  9533E8243FR513921 TRAÇÃO / TRANSMISSÃO:  TOCO / Manual EQUIPAMENTO:  PLANALTO - MAGNUM 21 m³")</f>
      </c>
      <c r="C26" s="4" t="inlineStr">
        <is>
          <t>Vendido</t>
        </is>
      </c>
      <c r="D26" s="4" t="inlineStr">
        <is>
          <t>171</t>
        </is>
      </c>
      <c r="E26" s="5" t="inlineStr">
        <is>
          <t>124.000,00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=HYPERLINK("https://rossileiloes.com.br/lote/detalhe/67143", "019")</f>
      </c>
      <c r="B27" s="4" t="s">
        <f>=HYPERLINK("https://rossileiloes.com.br/lote/detalhe/67143", " VOLKSWAGEN 17.190 WORKER  PREFIXO:  214167 PLACA FNP8298 ANO / MOD:  2014 / 2015 RENAVAM:  1039607478 CHASSI:  9533E8240FR513570 TRAÇÃO / TRANSMISSÃO:  TOCO / Manual EQUIPAMENTO:  PLANALTO - MAGNUM 21 m³")</f>
      </c>
      <c r="C27" s="4" t="inlineStr">
        <is>
          <t>Vendido</t>
        </is>
      </c>
      <c r="D27" s="4" t="inlineStr">
        <is>
          <t>171</t>
        </is>
      </c>
      <c r="E27" s="5" t="inlineStr">
        <is>
          <t>124.000,00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=HYPERLINK("https://rossileiloes.com.br/lote/detalhe/67139", "020")</f>
      </c>
      <c r="B28" s="4" t="s">
        <f>=HYPERLINK("https://rossileiloes.com.br/lote/detalhe/67139", " VOLKSWAGEN 17.280 CONSTELLATION PREFIXO:  214078 PLACA FKB0390 ANO / MOD:  2014 / 2015 RENAVAM:  1026685777 CHASSI:  953658241FR501182 TRAÇÃO / TRANSMISSÃO:  TRUCADO / Automática EQUIPAMENTO:  PLANALTO - MAGNUM 19 m³")</f>
      </c>
      <c r="C28" s="4" t="inlineStr">
        <is>
          <t>Vendido</t>
        </is>
      </c>
      <c r="D28" s="4" t="inlineStr">
        <is>
          <t>159</t>
        </is>
      </c>
      <c r="E28" s="5" t="inlineStr">
        <is>
          <t>123.000,00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=HYPERLINK("https://rossileiloes.com.br/lote/detalhe/67149", "021")</f>
      </c>
      <c r="B29" s="4" t="s">
        <f>=HYPERLINK("https://rossileiloes.com.br/lote/detalhe/67149", " VOLKSWAGEN 17.280 CONSTELLATION PREFIXO:  214079 PLACA FDG4470 ANO / MOD:  2014 / 2015 RENAVAM:  1026682077 CHASSI:  95365824XFR500984 TRAÇÃO / TRANSMISSÃO:  TRUCADO / Automática EQUIPAMENTO:  PLANALTO - MAGNUM 19 m³")</f>
      </c>
      <c r="C29" s="4" t="inlineStr">
        <is>
          <t>Vendido</t>
        </is>
      </c>
      <c r="D29" s="4" t="inlineStr">
        <is>
          <t>160</t>
        </is>
      </c>
      <c r="E29" s="5" t="inlineStr">
        <is>
          <t>123.500,00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=HYPERLINK("https://rossileiloes.com.br/lote/detalhe/67137", "022")</f>
      </c>
      <c r="B30" s="4" t="s">
        <f>=HYPERLINK("https://rossileiloes.com.br/lote/detalhe/67137", " VOLKSWAGEN 17.280 CONSTELLATION PREFIXO:  214081 PLACA FCN9600 ANO / MOD:  2014 / 2015 RENAVAM:  1026423446 CHASSI:  953658247FR501199 TRAÇÃO / TRANSMISSÃO:  Trucado / Automática EQUIPAMENTO:  PLANALTO - MAGNUM 19 m³")</f>
      </c>
      <c r="C30" s="4" t="inlineStr">
        <is>
          <t>Vendido</t>
        </is>
      </c>
      <c r="D30" s="4" t="inlineStr">
        <is>
          <t>155</t>
        </is>
      </c>
      <c r="E30" s="5" t="inlineStr">
        <is>
          <t>121.000,00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=HYPERLINK("https://rossileiloes.com.br/lote/detalhe/67152", "023")</f>
      </c>
      <c r="B31" s="4" t="s">
        <f>=HYPERLINK("https://rossileiloes.com.br/lote/detalhe/67152", " VOLKSWAGEN 17.280 CONSTELLATION PREFIXO:  214082 PLACA FIM5040 ANO / MOD:  2014 / 2015 RENAVAM:  1026423810 CHASSI:  953658246FR501212 TRAÇÃO / TRANSMISSÃO:  Trucado / Automática EQUIPAMENTO:  PLANALTO - MAGNUM 19 m³")</f>
      </c>
      <c r="C31" s="4" t="inlineStr">
        <is>
          <t>Vendido</t>
        </is>
      </c>
      <c r="D31" s="4" t="inlineStr">
        <is>
          <t>158</t>
        </is>
      </c>
      <c r="E31" s="5" t="inlineStr">
        <is>
          <t>122.500,00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=HYPERLINK("https://rossileiloes.com.br/lote/detalhe/67153", "024")</f>
      </c>
      <c r="B32" s="4" t="s">
        <f>=HYPERLINK("https://rossileiloes.com.br/lote/detalhe/67153", " VOLKSWAGEN 17.280 CONSTELLATION PREFIXO:  214086 PLACA FRI9783 ANO / MOD:  2014 / 2015 RENAVAM:  1026680554 CHASSI:  953658248FR501325 TRAÇÃO / TRANSMISSÃO:  Trucado / Automática EQUIPAMENTO:  PLANALTO - MAGNUM 19 m³")</f>
      </c>
      <c r="C32" s="4" t="inlineStr">
        <is>
          <t>Vendido</t>
        </is>
      </c>
      <c r="D32" s="4" t="inlineStr">
        <is>
          <t>160</t>
        </is>
      </c>
      <c r="E32" s="5" t="inlineStr">
        <is>
          <t>123.500,00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=HYPERLINK("https://rossileiloes.com.br/lote/detalhe/67158", "025")</f>
      </c>
      <c r="B33" s="4" t="s">
        <f>=HYPERLINK("https://rossileiloes.com.br/lote/detalhe/67158", " VOLKSWAGEN 17.280 CONSTELLATION PREFIXO:  214087 PLACA FTC1273 ANO / MOD:  2014 / 2015 RENAVAM:  1026681194 CHASSI:  953658248FR501440 TRAÇÃO / TRANSMISSÃO:  Trucado / Automática EQUIPAMENTO:  PLANALTO - MAGNUM 19 m³")</f>
      </c>
      <c r="C33" s="4" t="inlineStr">
        <is>
          <t>Vendido</t>
        </is>
      </c>
      <c r="D33" s="4" t="inlineStr">
        <is>
          <t>157</t>
        </is>
      </c>
      <c r="E33" s="5" t="inlineStr">
        <is>
          <t>122.000,00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=HYPERLINK("https://rossileiloes.com.br/lote/detalhe/67154", "026")</f>
      </c>
      <c r="B34" s="4" t="s">
        <f>=HYPERLINK("https://rossileiloes.com.br/lote/detalhe/67154", " VOLKSWAGEN 17.280 CONSTELLATION PREFIXO:  214089 PLACA FQW9873 ANO / MOD:  2014 / 2015 RENAVAM:  1026681720 CHASSI:  953658248FR500966 TRAÇÃO / TRANSMISSÃO:  Trucado / Automática EQUIPAMENTO:  PLANALTO - MAGNUM 19 m³")</f>
      </c>
      <c r="C34" s="4" t="inlineStr">
        <is>
          <t>Vendido</t>
        </is>
      </c>
      <c r="D34" s="4" t="inlineStr">
        <is>
          <t>162</t>
        </is>
      </c>
      <c r="E34" s="5" t="inlineStr">
        <is>
          <t>124.500,00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=HYPERLINK("https://rossileiloes.com.br/lote/detalhe/67156", "027")</f>
      </c>
      <c r="B35" s="4" t="s">
        <f>=HYPERLINK("https://rossileiloes.com.br/lote/detalhe/67156", " VOLKSWAGEN 17.280 CONSTELLATION PREFIXO:  214091 PLACA FSP1483 ANO / MOD:  2014 / 2015 RENAVAM:  1026425163 CHASSI:  953658248FR501468 TRAÇÃO / TRANSMISSÃO:  Trucado / Automática EQUIPAMENTO:  PLANALTO - MAGNUM 19 m³")</f>
      </c>
      <c r="C35" s="4" t="inlineStr">
        <is>
          <t>Vendido</t>
        </is>
      </c>
      <c r="D35" s="4" t="inlineStr">
        <is>
          <t>135</t>
        </is>
      </c>
      <c r="E35" s="5" t="inlineStr">
        <is>
          <t>125.500,00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=HYPERLINK("https://rossileiloes.com.br/lote/detalhe/67157", "028")</f>
      </c>
      <c r="B36" s="4" t="s">
        <f>=HYPERLINK("https://rossileiloes.com.br/lote/detalhe/67157", " VOLKSWAGEN 17.280 CONSTELLATION PREFIXO:  214093 PLACA FTQ7034 ANO / MOD:  2014 / 2015 RENAVAM:  1026425589 CHASSI:  953658249FR501494 TRAÇÃO / TRANSMISSÃO:  Trucado / Automática EQUIPAMENTO:  PLANALTO - MAGNUM 19 m³")</f>
      </c>
      <c r="C36" s="4" t="inlineStr">
        <is>
          <t>Vendido</t>
        </is>
      </c>
      <c r="D36" s="4" t="inlineStr">
        <is>
          <t>137</t>
        </is>
      </c>
      <c r="E36" s="5" t="inlineStr">
        <is>
          <t>124.500,00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=HYPERLINK("https://rossileiloes.com.br/lote/detalhe/67155", "029")</f>
      </c>
      <c r="B37" s="4" t="s">
        <f>=HYPERLINK("https://rossileiloes.com.br/lote/detalhe/67155", " VOLKSWAGEN 17.250E WORKER PREFIXO:  211084 PLACA EJK1711 ANO / MOD:  2011 / 2012 RENAVAM:  450937380 CHASSI:  9533N82T3CR215985 TRAÇÃO / TRANSMISSÃO:  Trucado / Automática EQUIPAMENTO:  USIMECA - BRUTUS 19 m³")</f>
      </c>
      <c r="C37" s="4" t="inlineStr">
        <is>
          <t>Vendido</t>
        </is>
      </c>
      <c r="D37" s="4" t="inlineStr">
        <is>
          <t>97</t>
        </is>
      </c>
      <c r="E37" s="5" t="inlineStr">
        <is>
          <t>78.500,00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=HYPERLINK("https://rossileiloes.com.br/lote/detalhe/67159", "031")</f>
      </c>
      <c r="B38" s="4" t="s">
        <f>=HYPERLINK("https://rossileiloes.com.br/lote/detalhe/67159", " FURADEIRA RADIAL YADOYA FY-F32")</f>
      </c>
      <c r="C38" s="4" t="inlineStr">
        <is>
          <t>Vendido</t>
        </is>
      </c>
      <c r="D38" s="4" t="inlineStr">
        <is>
          <t>7</t>
        </is>
      </c>
      <c r="E38" s="5" t="inlineStr">
        <is>
          <t>2.700,00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=HYPERLINK("https://rossileiloes.com.br/lote/detalhe/67160", "032")</f>
      </c>
      <c r="B39" s="4" t="s">
        <f>=HYPERLINK("https://rossileiloes.com.br/lote/detalhe/67160", "  Peças de almoxarifado  Diversas  LOGA ")</f>
      </c>
      <c r="C39" s="4" t="inlineStr">
        <is>
          <t>Não vendido</t>
        </is>
      </c>
      <c r="D39" s="4" t="inlineStr">
        <is>
          <t>49</t>
        </is>
      </c>
      <c r="E39" s="5" t="inlineStr">
        <is>
          <t>22.000,00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=HYPERLINK("https://rossileiloes.com.br/lote/detalhe/67164", "033")</f>
      </c>
      <c r="B40" s="4" t="s">
        <f>=HYPERLINK("https://rossileiloes.com.br/lote/detalhe/67164", " 1 UNIDADE DISPONÍVEL - ASPIRADOR E TRITURADOR ALISIOS CERTOMA (MOTOR HONDA)")</f>
      </c>
      <c r="C40" s="4" t="inlineStr">
        <is>
          <t>Vendido</t>
        </is>
      </c>
      <c r="D40" s="4" t="inlineStr">
        <is>
          <t>11</t>
        </is>
      </c>
      <c r="E40" s="5" t="inlineStr">
        <is>
          <t>2.600,00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=HYPERLINK("https://rossileiloes.com.br/lote/detalhe/67163", "034")</f>
      </c>
      <c r="B41" s="4" t="s">
        <f>=HYPERLINK("https://rossileiloes.com.br/lote/detalhe/67163", "  Peças de almoxarifado  Diversas ABRANTES")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8.750,00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=HYPERLINK("https://rossileiloes.com.br/lote/detalhe/67165", "035")</f>
      </c>
      <c r="B42" s="4" t="s">
        <f>=HYPERLINK("https://rossileiloes.com.br/lote/detalhe/67165", "  Peças de almoxarifado  Diversas INOVA")</f>
      </c>
      <c r="C42" s="4" t="inlineStr">
        <is>
          <t>Vendido</t>
        </is>
      </c>
      <c r="D42" s="4" t="inlineStr">
        <is>
          <t>3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=HYPERLINK("https://rossileiloes.com.br/lote/detalhe/67166", "036")</f>
      </c>
      <c r="B43" s="4" t="s">
        <f>=HYPERLINK("https://rossileiloes.com.br/lote/detalhe/67166", " USIMECA - BETA 15 m³   PREFIXO:  2080390 COMPACTADOR.  N. Ativo. Chassi:  10001341")</f>
      </c>
      <c r="C43" s="4" t="inlineStr">
        <is>
          <t>Vendido</t>
        </is>
      </c>
      <c r="D43" s="4" t="inlineStr">
        <is>
          <t>12</t>
        </is>
      </c>
      <c r="E43" s="5" t="inlineStr">
        <is>
          <t>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=HYPERLINK("https://rossileiloes.com.br/lote/detalhe/67161", "037")</f>
      </c>
      <c r="B44" s="4" t="s">
        <f>=HYPERLINK("https://rossileiloes.com.br/lote/detalhe/67161", " FACCHINI - CF 1000 15 m³ PREFIXO:  2100110 COMPACTADOR.  N. Ativo. Chassi:  10000562")</f>
      </c>
      <c r="C44" s="4" t="inlineStr">
        <is>
          <t>Vendido</t>
        </is>
      </c>
      <c r="D44" s="4" t="inlineStr">
        <is>
          <t>5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=HYPERLINK("https://rossileiloes.com.br/lote/detalhe/67162", "038")</f>
      </c>
      <c r="B45" s="4" t="s">
        <f>=HYPERLINK("https://rossileiloes.com.br/lote/detalhe/67162", " USIMECA - BETA 15 m³ PREFIXO:  2080410 COMPACTADOR.  N. Ativo. Chassi:  10000565")</f>
      </c>
      <c r="C45" s="4" t="inlineStr">
        <is>
          <t>Vendido</t>
        </is>
      </c>
      <c r="D45" s="4" t="inlineStr">
        <is>
          <t>35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=HYPERLINK("https://rossileiloes.com.br/lote/detalhe/67167", "039")</f>
      </c>
      <c r="B46" s="4" t="s">
        <f>=HYPERLINK("https://rossileiloes.com.br/lote/detalhe/67167", " USIMECA - BETA 15 m³ PREFIXO:  2110440 COMPACTADOR.  N. Ativo. Chassi:  10000933")</f>
      </c>
      <c r="C46" s="4" t="inlineStr">
        <is>
          <t>Vendido</t>
        </is>
      </c>
      <c r="D46" s="4" t="inlineStr">
        <is>
          <t>35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=HYPERLINK("https://rossileiloes.com.br/lote/detalhe/67168", "040")</f>
      </c>
      <c r="B47" s="4" t="s">
        <f>=HYPERLINK("https://rossileiloes.com.br/lote/detalhe/67168", " USIMECA - BETA 15 m³ PREFIXO:  2110450 COMPACTADOR.  N. Ativo. Chassi:  10000934")</f>
      </c>
      <c r="C47" s="4" t="inlineStr">
        <is>
          <t>Vendido</t>
        </is>
      </c>
      <c r="D47" s="4" t="inlineStr">
        <is>
          <t>40</t>
        </is>
      </c>
      <c r="E47" s="5" t="inlineStr">
        <is>
          <t>22.500,00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=HYPERLINK("https://rossileiloes.com.br/lote/detalhe/67171", "041")</f>
      </c>
      <c r="B48" s="4" t="s">
        <f>=HYPERLINK("https://rossileiloes.com.br/lote/detalhe/67171", " USIMECA - BETA 15 m³ PREFIXO:  2110470 COMPACTADOR.  N. Ativo. Chassi:  1000936")</f>
      </c>
      <c r="C48" s="4" t="inlineStr">
        <is>
          <t>Vendido</t>
        </is>
      </c>
      <c r="D48" s="4" t="inlineStr">
        <is>
          <t>36</t>
        </is>
      </c>
      <c r="E48" s="5" t="inlineStr">
        <is>
          <t>20.500,00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=HYPERLINK("https://rossileiloes.com.br/lote/detalhe/67173", "042")</f>
      </c>
      <c r="B49" s="4" t="s">
        <f>=HYPERLINK("https://rossileiloes.com.br/lote/detalhe/67173", " USIMECA - BETA 15 m³ PREFIXO:  2111980 COMPACTADOR.  N. Ativo. Chassi:  10001088")</f>
      </c>
      <c r="C49" s="4" t="inlineStr">
        <is>
          <t>Vendido</t>
        </is>
      </c>
      <c r="D49" s="4" t="inlineStr">
        <is>
          <t>9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=HYPERLINK("https://rossileiloes.com.br/lote/detalhe/67170", "043")</f>
      </c>
      <c r="B50" s="4" t="s">
        <f>=HYPERLINK("https://rossileiloes.com.br/lote/detalhe/67170", " USIMECA - BETA 15 m³ PREFIXO:  2112000 COMPACTADOR.  N. Ativo. Chassi:  10001085")</f>
      </c>
      <c r="C50" s="4" t="inlineStr">
        <is>
          <t>Vendido</t>
        </is>
      </c>
      <c r="D50" s="4" t="inlineStr">
        <is>
          <t>16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=HYPERLINK("https://rossileiloes.com.br/lote/detalhe/67169", "044")</f>
      </c>
      <c r="B51" s="4" t="s">
        <f>=HYPERLINK("https://rossileiloes.com.br/lote/detalhe/67169", " USIMECA - BETA 15 m³ PREFIXO:  2112010 COMPACTADOR.  N. Ativo. Chassi:  10001087")</f>
      </c>
      <c r="C51" s="4" t="inlineStr">
        <is>
          <t>Vendido</t>
        </is>
      </c>
      <c r="D51" s="4" t="inlineStr">
        <is>
          <t>6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=HYPERLINK("https://rossileiloes.com.br/lote/detalhe/67172", "045")</f>
      </c>
      <c r="B52" s="4" t="s">
        <f>=HYPERLINK("https://rossileiloes.com.br/lote/detalhe/67172", " USIMECA - BRUTUS 19 m³ PREFIXO:  2112050 COMPACTADOR.  N. Ativo. Chassi:  10001091")</f>
      </c>
      <c r="C52" s="4" t="inlineStr">
        <is>
          <t>Vendido</t>
        </is>
      </c>
      <c r="D52" s="4" t="inlineStr">
        <is>
          <t>4</t>
        </is>
      </c>
      <c r="E52" s="5" t="inlineStr">
        <is>
          <t>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=HYPERLINK("https://rossileiloes.com.br/lote/detalhe/67942", "046")</f>
      </c>
      <c r="B53" s="4" t="s">
        <f>=HYPERLINK("https://rossileiloes.com.br/lote/detalhe/67942", "LOTE EXTRA -   Peças de almoxarifado Diversas  SBC / SBA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=HYPERLINK("https://rossileiloes.com.br/lote/detalhe/67948", "047")</f>
      </c>
      <c r="B54" s="4" t="s">
        <f>=HYPERLINK("https://rossileiloes.com.br/lote/detalhe/67948", "LOTE EXTRA -   Peças de almoxarifado Diversas   LOGA 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=HYPERLINK("https://rossileiloes.com.br/lote/detalhe/68596", "048")</f>
      </c>
      <c r="B55" s="4" t="s">
        <f>=HYPERLINK("https://rossileiloes.com.br/lote/detalhe/68596", "LOTE EXTRA - USIMECA - BETA 15 m³, PREFIXO: 2111940  COMPACTADOR.  N. Ativo. Chassi: 10002369")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=HYPERLINK("https://rossileiloes.com.br/lote/detalhe/68598", "049")</f>
      </c>
      <c r="B56" s="4" t="s">
        <f>=HYPERLINK("https://rossileiloes.com.br/lote/detalhe/68598", "LOTE EXTRA - USIMECA - BETA 15 m³, PREFIXO: 2111990   COMPACTADOR.  N. Ativo. Chassi:10001089")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2026-04-26T07:46:38.00Z</dcterms:created>
  <dc:creator>Tellks Tecnologia</dc:creator>
  <cp:revision>0</cp:revision>
</cp:coreProperties>
</file>