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TANQUES * MOTORES * SERRAS * PRENSAS * TORNOS * FURADEIRAS * MÁQ.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25/11/2020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=HYPERLINK("https://rossileiloes.com.br/lote/detalhe/65383", "002")</f>
      </c>
      <c r="B11" s="4" t="s">
        <f>=HYPERLINK("https://rossileiloes.com.br/lote/detalhe/65383", " MISTURADOR EM AÇO CARBONO CAP. 11000 L, C/ MOTOR WEG DE 40 CV")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=HYPERLINK("https://rossileiloes.com.br/lote/detalhe/65388", "003")</f>
      </c>
      <c r="B12" s="4" t="s">
        <f>=HYPERLINK("https://rossileiloes.com.br/lote/detalhe/65388", " IMPRESSORA HP DESIGNJET 8000 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6.200,00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=HYPERLINK("https://rossileiloes.com.br/lote/detalhe/65398", "004")</f>
      </c>
      <c r="B13" s="4" t="s">
        <f>=HYPERLINK("https://rossileiloes.com.br/lote/detalhe/65398", " MOTORREDUTOR FLENDER C/ MOTOR SIEMENS DE 40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=HYPERLINK("https://rossileiloes.com.br/lote/detalhe/65393", "005")</f>
      </c>
      <c r="B14" s="4" t="s">
        <f>=HYPERLINK("https://rossileiloes.com.br/lote/detalhe/65393", " MISTURADOR EM AÇO INOX, PESO: 700 KG")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13.000,00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=HYPERLINK("https://rossileiloes.com.br/lote/detalhe/65395", "007")</f>
      </c>
      <c r="B15" s="4" t="s">
        <f>=HYPERLINK("https://rossileiloes.com.br/lote/detalhe/65395", " TORNO ROMI CENTUR 35 IV")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16.000,00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=HYPERLINK("https://rossileiloes.com.br/lote/detalhe/65377", "008")</f>
      </c>
      <c r="B16" s="4" t="s">
        <f>=HYPERLINK("https://rossileiloes.com.br/lote/detalhe/65377", " BEBEDOURO ACQUA GELADA, MOD. PRE 200 EP, TENSÃO: 220V")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=HYPERLINK("https://rossileiloes.com.br/lote/detalhe/65391", "009")</f>
      </c>
      <c r="B17" s="4" t="s">
        <f>=HYPERLINK("https://rossileiloes.com.br/lote/detalhe/65391", " 3 TROCADORES DE CALOR ALFA LAVAL")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=HYPERLINK("https://rossileiloes.com.br/lote/detalhe/65401", "010")</f>
      </c>
      <c r="B18" s="4" t="s">
        <f>=HYPERLINK("https://rossileiloes.com.br/lote/detalhe/65401", " GELADEIRA EM AÇO INOX")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=HYPERLINK("https://rossileiloes.com.br/lote/detalhe/65382", "011")</f>
      </c>
      <c r="B19" s="4" t="s">
        <f>=HYPERLINK("https://rossileiloes.com.br/lote/detalhe/65382", " SECADOR DE AR, PRESSÃO DE DESCARGA: 16 BAR, ANO: 2000")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=HYPERLINK("https://rossileiloes.com.br/lote/detalhe/65417", "012")</f>
      </c>
      <c r="B20" s="4" t="s">
        <f>=HYPERLINK("https://rossileiloes.com.br/lote/detalhe/65417", " FURADEIRA DE COLUNA YADOYA, C/ MOTOR DE 1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1.700,00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=HYPERLINK("https://rossileiloes.com.br/lote/detalhe/65405", "013")</f>
      </c>
      <c r="B21" s="4" t="s">
        <f>=HYPERLINK("https://rossileiloes.com.br/lote/detalhe/65405", " UNIDADE HIDRÁULICA REXROTH, C/ MOTOR WEG DE 7,5 CV E 1100 RPM")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=HYPERLINK("https://rossileiloes.com.br/lote/detalhe/65407", "014")</f>
      </c>
      <c r="B22" s="4" t="s">
        <f>=HYPERLINK("https://rossileiloes.com.br/lote/detalhe/65407", " 4 MOTOBOMBAS KSB, C/ MOTOR WEG DE 10 CV")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=HYPERLINK("https://rossileiloes.com.br/lote/detalhe/65410", "015")</f>
      </c>
      <c r="B23" s="4" t="s">
        <f>=HYPERLINK("https://rossileiloes.com.br/lote/detalhe/65410", " 2 MOTOBOMBAS KSB, C/ MOTOR WEG DE 25 CV")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=HYPERLINK("https://rossileiloes.com.br/lote/detalhe/65375", "016")</f>
      </c>
      <c r="B24" s="4" t="s">
        <f>=HYPERLINK("https://rossileiloes.com.br/lote/detalhe/65375", " 2 MOTOBOMBAS CENTRÍFUGAS KSB, C/ MOTOR WEG DE 7,5 CV E 1740 RPM")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2.200,00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=HYPERLINK("https://rossileiloes.com.br/lote/detalhe/65408", "017")</f>
      </c>
      <c r="B25" s="4" t="s">
        <f>=HYPERLINK("https://rossileiloes.com.br/lote/detalhe/65408", " 3 MOTORREDUTORES SEW, SENDO 2 C/ FREIO, REL. 1:165,28")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=HYPERLINK("https://rossileiloes.com.br/lote/detalhe/65374", "018")</f>
      </c>
      <c r="B26" s="4" t="s">
        <f>=HYPERLINK("https://rossileiloes.com.br/lote/detalhe/65374", " 2 MOTOBOMBAS IMBIL, C/ MOTOR DE 15 CV E 1750 RPM")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=HYPERLINK("https://rossileiloes.com.br/lote/detalhe/65404", "019")</f>
      </c>
      <c r="B27" s="4" t="s">
        <f>=HYPERLINK("https://rossileiloes.com.br/lote/detalhe/65404", " 3 MOTORREDUTORES C/ MOTORES DE 3, 3 E 2 CV E 1710 RPM")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=HYPERLINK("https://rossileiloes.com.br/lote/detalhe/65376", "020")</f>
      </c>
      <c r="B28" s="4" t="s">
        <f>=HYPERLINK("https://rossileiloes.com.br/lote/detalhe/65376", " 3 MOTOBOMBAS KSB C/ MOTOR DE 5, 5 E 15 CV")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=HYPERLINK("https://rossileiloes.com.br/lote/detalhe/65392", "021")</f>
      </c>
      <c r="B29" s="4" t="s">
        <f>=HYPERLINK("https://rossileiloes.com.br/lote/detalhe/65392", " 2 MOTOBOMBAS KSB, C/ MOTOR WEG DE 15 CV E 1750/3510 RPM")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=HYPERLINK("https://rossileiloes.com.br/lote/detalhe/65380", "022")</f>
      </c>
      <c r="B30" s="4" t="s">
        <f>=HYPERLINK("https://rossileiloes.com.br/lote/detalhe/65380", " 2 MOTOBOMBAS IMBIL, C/ MOTOR DE 25 CV E 3530 RPM")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=HYPERLINK("https://rossileiloes.com.br/lote/detalhe/65402", "023")</f>
      </c>
      <c r="B31" s="4" t="s">
        <f>=HYPERLINK("https://rossileiloes.com.br/lote/detalhe/65402", " VENTOINHA JACARÉ, C/ MOTOR DE 50 CV E 3550 RPM")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=HYPERLINK("https://rossileiloes.com.br/lote/detalhe/65403", "024")</f>
      </c>
      <c r="B32" s="4" t="s">
        <f>=HYPERLINK("https://rossileiloes.com.br/lote/detalhe/65403", " UNIDADE HIDRÁULICA, C/ MOTOR DE 10 CV E 1140 RPM")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=HYPERLINK("https://rossileiloes.com.br/lote/detalhe/65387", "025")</f>
      </c>
      <c r="B33" s="4" t="s">
        <f>=HYPERLINK("https://rossileiloes.com.br/lote/detalhe/65387", " LAVADORA DE PISO EC H20")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=HYPERLINK("https://rossileiloes.com.br/lote/detalhe/65378", "026")</f>
      </c>
      <c r="B34" s="4" t="s">
        <f>=HYPERLINK("https://rossileiloes.com.br/lote/detalhe/65378", " VENTOINHA, C/ MOTOR VOGES DE 40 CV E 3560 RPM")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=HYPERLINK("https://rossileiloes.com.br/lote/detalhe/65415", "028")</f>
      </c>
      <c r="B35" s="4" t="s">
        <f>=HYPERLINK("https://rossileiloes.com.br/lote/detalhe/65415", " MOTOR WEG DE 200 CV E 1775 RPM")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=HYPERLINK("https://rossileiloes.com.br/lote/detalhe/65396", "029")</f>
      </c>
      <c r="B36" s="4" t="s">
        <f>=HYPERLINK("https://rossileiloes.com.br/lote/detalhe/65396", " MOTOR WEG DE 200 CV E 1775 RPM")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=HYPERLINK("https://rossileiloes.com.br/lote/detalhe/65411", "030")</f>
      </c>
      <c r="B37" s="4" t="s">
        <f>=HYPERLINK("https://rossileiloes.com.br/lote/detalhe/65411", " BOMBA POSITIVA DE 5 HP")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3.500,00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=HYPERLINK("https://rossileiloes.com.br/lote/detalhe/65399", "031")</f>
      </c>
      <c r="B38" s="4" t="s">
        <f>=HYPERLINK("https://rossileiloes.com.br/lote/detalhe/65399", " ELEVADOR DE CARGA, CAP. 1000 KG, ALTURA APROX.: 4 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=HYPERLINK("https://rossileiloes.com.br/lote/detalhe/65390", "032")</f>
      </c>
      <c r="B39" s="4" t="s">
        <f>=HYPERLINK("https://rossileiloes.com.br/lote/detalhe/65390", " POLITRIZ DUPLA REBEL, ANO: 1988, C/ 2 MOTORES WEG DE 7,5 CV")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=HYPERLINK("https://rossileiloes.com.br/lote/detalhe/65413", "033")</f>
      </c>
      <c r="B40" s="4" t="s">
        <f>=HYPERLINK("https://rossileiloes.com.br/lote/detalhe/65413", " 2 BOMBAS KSB E 2 BOMBAS ALBRIZZI")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6.500,00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=HYPERLINK("https://rossileiloes.com.br/lote/detalhe/65385", "034")</f>
      </c>
      <c r="B41" s="4" t="s">
        <f>=HYPERLINK("https://rossileiloes.com.br/lote/detalhe/65385", " PISOS, MÁRMORES, SOLIERAS, AZULEJOS DIVERSOS")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=HYPERLINK("https://rossileiloes.com.br/lote/detalhe/65416", "035")</f>
      </c>
      <c r="B42" s="4" t="s">
        <f>=HYPERLINK("https://rossileiloes.com.br/lote/detalhe/65416", " ELEVADOR DE CARGA HIDRÁULICO")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=HYPERLINK("https://rossileiloes.com.br/lote/detalhe/65406", "036")</f>
      </c>
      <c r="B43" s="4" t="s">
        <f>=HYPERLINK("https://rossileiloes.com.br/lote/detalhe/65406", " APROX. 20 T DE TUBOS MECÂNICOS DIVERSOS EM AÇO CARBONO (PREÇO P/ KG)")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3,50</t>
        </is>
      </c>
      <c r="F43" s="4" t="inlineStr">
        <is>
          <t>0.20</t>
        </is>
      </c>
    </row>
    <row collapsed="false" customFormat="false" customHeight="false" hidden="false" ht="12.1" outlineLevel="0" r="44">
      <c r="A44" s="5" t="s">
        <f>=HYPERLINK("https://rossileiloes.com.br/lote/detalhe/65386", "037")</f>
      </c>
      <c r="B44" s="4" t="s">
        <f>=HYPERLINK("https://rossileiloes.com.br/lote/detalhe/65386", " SERRA DE FITA P/ MADEIRA DANCKAERT, C/ MOTOR DE 5 HP")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=HYPERLINK("https://rossileiloes.com.br/lote/detalhe/65379", "038")</f>
      </c>
      <c r="B45" s="4" t="s">
        <f>=HYPERLINK("https://rossileiloes.com.br/lote/detalhe/65379", " FORNO TURBO ELÉTRICO GASTROMAQ")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5.500,00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=HYPERLINK("https://rossileiloes.com.br/lote/detalhe/65389", "039")</f>
      </c>
      <c r="B46" s="4" t="s">
        <f>=HYPERLINK("https://rossileiloes.com.br/lote/detalhe/65389", " FURADEIRA DE BANCADA, C/ MOTOR DE 0,85 KW")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=HYPERLINK("https://rossileiloes.com.br/lote/detalhe/65400", "040")</f>
      </c>
      <c r="B47" s="4" t="s">
        <f>=HYPERLINK("https://rossileiloes.com.br/lote/detalhe/65400", " SERRA DE FITA P/ METAIS RONEMAK, MOD. 3/4")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6.500,00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=HYPERLINK("https://rossileiloes.com.br/lote/detalhe/65409", "042")</f>
      </c>
      <c r="B48" s="4" t="s">
        <f>=HYPERLINK("https://rossileiloes.com.br/lote/detalhe/65409", " ROSCA TRANSPORTADORA EM AÇO CARBONO, COMP.: 10 M, ROSCA DE 12"")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13.000,00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=HYPERLINK("https://rossileiloes.com.br/lote/detalhe/65381", "043")</f>
      </c>
      <c r="B49" s="4" t="s">
        <f>=HYPERLINK("https://rossileiloes.com.br/lote/detalhe/65381", " PRENSA")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2.500,00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=HYPERLINK("https://rossileiloes.com.br/lote/detalhe/65394", "044")</f>
      </c>
      <c r="B50" s="4" t="s">
        <f>=HYPERLINK("https://rossileiloes.com.br/lote/detalhe/65394", " TANQUE EM AÇO CARBONO C/ SERPENTINA E EIXO EM AÇO INOX, CAP. 30000 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22.000,00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=HYPERLINK("https://rossileiloes.com.br/lote/detalhe/65325", "052")</f>
      </c>
      <c r="B51" s="4" t="s">
        <f>=HYPERLINK("https://rossileiloes.com.br/lote/detalhe/65325", " 2 peças de filtros para tratamento de água")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=HYPERLINK("https://rossileiloes.com.br/lote/detalhe/65331", "055")</f>
      </c>
      <c r="B52" s="4" t="s">
        <f>=HYPERLINK("https://rossileiloes.com.br/lote/detalhe/65331", " Bebedouro de água gelada com 4 torneiras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=HYPERLINK("https://rossileiloes.com.br/lote/detalhe/65336", "056")</f>
      </c>
      <c r="B53" s="4" t="s">
        <f>=HYPERLINK("https://rossileiloes.com.br/lote/detalhe/65336", " Container em aço inox 304 cap 1.000lt")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=HYPERLINK("https://rossileiloes.com.br/lote/detalhe/65332", "057")</f>
      </c>
      <c r="B54" s="4" t="s">
        <f>=HYPERLINK("https://rossileiloes.com.br/lote/detalhe/65332", " Container em aço inox 304 cap 1.500lt")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=HYPERLINK("https://rossileiloes.com.br/lote/detalhe/65335", "058")</f>
      </c>
      <c r="B55" s="4" t="s">
        <f>=HYPERLINK("https://rossileiloes.com.br/lote/detalhe/65335", " Forno a gás com três portas e bandejas")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1.700,00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=HYPERLINK("https://rossileiloes.com.br/lote/detalhe/65333", "059")</f>
      </c>
      <c r="B56" s="4" t="s">
        <f>=HYPERLINK("https://rossileiloes.com.br/lote/detalhe/65333", " Válvula de esfera em a/c 300lbs de 12"")</f>
      </c>
      <c r="C56" s="4" t="inlineStr">
        <is>
          <t>Vendido</t>
        </is>
      </c>
      <c r="D56" s="4" t="inlineStr">
        <is>
          <t>2</t>
        </is>
      </c>
      <c r="E56" s="5" t="inlineStr">
        <is>
          <t>2.300,00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=HYPERLINK("https://rossileiloes.com.br/lote/detalhe/65334", "060")</f>
      </c>
      <c r="B57" s="4" t="s">
        <f>=HYPERLINK("https://rossileiloes.com.br/lote/detalhe/65334", " Redutor duplex redução 1:1.000 marca borg mar")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=HYPERLINK("https://rossileiloes.com.br/lote/detalhe/65330", "061")</f>
      </c>
      <c r="B58" s="4" t="s">
        <f>=HYPERLINK("https://rossileiloes.com.br/lote/detalhe/65330", " Redutor de velocidade redução 1:11 Cap 200cv")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13.500,00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=HYPERLINK("https://rossileiloes.com.br/lote/detalhe/65329", "062")</f>
      </c>
      <c r="B59" s="4" t="s">
        <f>=HYPERLINK("https://rossileiloes.com.br/lote/detalhe/65329", " Torno cnc centur 35 Iv Romi")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18.500,00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=HYPERLINK("https://rossileiloes.com.br/lote/detalhe/65343", "063")</f>
      </c>
      <c r="B60" s="4" t="s">
        <f>=HYPERLINK("https://rossileiloes.com.br/lote/detalhe/65343", " furadeira horizontal rocco fu 16")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=HYPERLINK("https://rossileiloes.com.br/lote/detalhe/65346", "064")</f>
      </c>
      <c r="B61" s="4" t="s">
        <f>=HYPERLINK("https://rossileiloes.com.br/lote/detalhe/65346", " 04 bombas sem.motor centrifugas")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5.200,00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=HYPERLINK("https://rossileiloes.com.br/lote/detalhe/65351", "065")</f>
      </c>
      <c r="B62" s="4" t="s">
        <f>=HYPERLINK("https://rossileiloes.com.br/lote/detalhe/65351", " Motor Elétrico. 100 cv. Weg. 3.530 rpm. 3T")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6.100,00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=HYPERLINK("https://rossileiloes.com.br/lote/detalhe/65352", "067")</f>
      </c>
      <c r="B63" s="4" t="s">
        <f>=HYPERLINK("https://rossileiloes.com.br/lote/detalhe/65352", " 4 redutores")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14.900,00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=HYPERLINK("https://rossileiloes.com.br/lote/detalhe/65350", "068")</f>
      </c>
      <c r="B64" s="4" t="s">
        <f>=HYPERLINK("https://rossileiloes.com.br/lote/detalhe/65350", " Tamboriador")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2.900,00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=HYPERLINK("https://rossileiloes.com.br/lote/detalhe/65344", "069")</f>
      </c>
      <c r="B65" s="4" t="s">
        <f>=HYPERLINK("https://rossileiloes.com.br/lote/detalhe/65344", " 2 redutores duplos")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7.250,00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=HYPERLINK("https://rossileiloes.com.br/lote/detalhe/65349", "070")</f>
      </c>
      <c r="B66" s="4" t="s">
        <f>=HYPERLINK("https://rossileiloes.com.br/lote/detalhe/65349", " Batedeira com tacho inox, perfecta curitiba")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6.100,00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=HYPERLINK("https://rossileiloes.com.br/lote/detalhe/65353", "071")</f>
      </c>
      <c r="B67" s="4" t="s">
        <f>=HYPERLINK("https://rossileiloes.com.br/lote/detalhe/65353", " Esteira 6 metros x 32 cm de largura com motor redutor")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4.300,00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=HYPERLINK("https://rossileiloes.com.br/lote/detalhe/65345", "072")</f>
      </c>
      <c r="B68" s="4" t="s">
        <f>=HYPERLINK("https://rossileiloes.com.br/lote/detalhe/65345", " Esteira: 5 m x 28 cm de largura")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=HYPERLINK("https://rossileiloes.com.br/lote/detalhe/65354", "073")</f>
      </c>
      <c r="B69" s="4" t="s">
        <f>=HYPERLINK("https://rossileiloes.com.br/lote/detalhe/65354", " Unidade hidráulica vickers 65 kg/cm")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4.300,00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=HYPERLINK("https://rossileiloes.com.br/lote/detalhe/65347", "074")</f>
      </c>
      <c r="B70" s="4" t="s">
        <f>=HYPERLINK("https://rossileiloes.com.br/lote/detalhe/65347", " unidade hidráulica rexhot 7,5 cv 6 p")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6.100,00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=HYPERLINK("https://rossileiloes.com.br/lote/detalhe/65276", "100")</f>
      </c>
      <c r="B71" s="4" t="s">
        <f>=HYPERLINK("https://rossileiloes.com.br/lote/detalhe/65276", " 2 COMPRESSORES SEMIERMÉTICO TRANE P/ MOTOR DE 100 CV")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=HYPERLINK("https://rossileiloes.com.br/lote/detalhe/65210", "101")</f>
      </c>
      <c r="B72" s="4" t="s">
        <f>=HYPERLINK("https://rossileiloes.com.br/lote/detalhe/65210", " MISTURADOR DE PÓ RIBBON BLENDER EM AÇO INOX, DIM. 2X0,3 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3.500,00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=HYPERLINK("https://rossileiloes.com.br/lote/detalhe/65200", "103")</f>
      </c>
      <c r="B73" s="4" t="s">
        <f>=HYPERLINK("https://rossileiloes.com.br/lote/detalhe/65200", " MISTURADOR/SECADOR DE PLÁSTICO EM AÇO INOX, DIÂM. 1 M E ALTURA 3,8 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8.500,00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=HYPERLINK("https://rossileiloes.com.br/lote/detalhe/65199", "104")</f>
      </c>
      <c r="B74" s="4" t="s">
        <f>=HYPERLINK("https://rossileiloes.com.br/lote/detalhe/65199", " TROCADOR DE CALOR ALFA LAVAL TIPO: P14-R.B EM AÇO INOX")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=HYPERLINK("https://rossileiloes.com.br/lote/detalhe/65244", "105")</f>
      </c>
      <c r="B75" s="4" t="s">
        <f>=HYPERLINK("https://rossileiloes.com.br/lote/detalhe/65244", " MISTURADOR P/ MASSA ALIMENTÍCIA C/ MOTOR ELÉTRICO 75 CV. DIÂM. 1,3 E ALTURA 0,6 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=HYPERLINK("https://rossileiloes.com.br/lote/detalhe/65201", "106")</f>
      </c>
      <c r="B76" s="4" t="s">
        <f>=HYPERLINK("https://rossileiloes.com.br/lote/detalhe/65201", " MISTURADOR ENCAMISADO C/ PARTE INTERNA EM INOX. DIM. 1,2X1,1X1 M")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=HYPERLINK("https://rossileiloes.com.br/lote/detalhe/65207", "107")</f>
      </c>
      <c r="B77" s="4" t="s">
        <f>=HYPERLINK("https://rossileiloes.com.br/lote/detalhe/65207", " MÁQUINA P/ TINGIMENTO EM AÇO INOX, DIM. 1,5X0,9X0,8 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=HYPERLINK("https://rossileiloes.com.br/lote/detalhe/65238", "108")</f>
      </c>
      <c r="B78" s="4" t="s">
        <f>=HYPERLINK("https://rossileiloes.com.br/lote/detalhe/65238", " TAMBOREADOR EM AÇO CARBONO, DIÂM. 0,8 E COMP. 1 M")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=HYPERLINK("https://rossileiloes.com.br/lote/detalhe/65189", "109")</f>
      </c>
      <c r="B79" s="4" t="s">
        <f>=HYPERLINK("https://rossileiloes.com.br/lote/detalhe/65189", " TANQUE EM AÇO INOX, CAP. 5000 L. PESO APROX. 2 T")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15.000,00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=HYPERLINK("https://rossileiloes.com.br/lote/detalhe/65216", "110")</f>
      </c>
      <c r="B80" s="4" t="s">
        <f>=HYPERLINK("https://rossileiloes.com.br/lote/detalhe/65216", " SECADOR DE PLÁSTICO EM AÇO INOX, DIM. 1,9X0,6X0,55 M")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2.500,00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=HYPERLINK("https://rossileiloes.com.br/lote/detalhe/65220", "111")</f>
      </c>
      <c r="B81" s="4" t="s">
        <f>=HYPERLINK("https://rossileiloes.com.br/lote/detalhe/65220", " TANQUE RETANGULAR EM AÇO INOX, CAP. 3000 L, DIM. 3,65X1,8X0,6 M")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7.500,00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=HYPERLINK("https://rossileiloes.com.br/lote/detalhe/65209", "112")</f>
      </c>
      <c r="B82" s="4" t="s">
        <f>=HYPERLINK("https://rossileiloes.com.br/lote/detalhe/65209", " 2 CONTAINERS EM AÇO INOX. CAP. 1000 L, DIM. 1X1,15X0,85 M")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3.500,00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=HYPERLINK("https://rossileiloes.com.br/lote/detalhe/65195", "114")</f>
      </c>
      <c r="B83" s="4" t="s">
        <f>=HYPERLINK("https://rossileiloes.com.br/lote/detalhe/65195", " BOMBA DE VÁCUO ZAMSON, 4 ESTÁGIOS, COM MOTOR ELÉTRICO 20 CV")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=HYPERLINK("https://rossileiloes.com.br/lote/detalhe/65211", "115")</f>
      </c>
      <c r="B84" s="4" t="s">
        <f>=HYPERLINK("https://rossileiloes.com.br/lote/detalhe/65211", " 2 FURADEIRA DE COLUNA YADOYA")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4.500,00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=HYPERLINK("https://rossileiloes.com.br/lote/detalhe/65230", "117")</f>
      </c>
      <c r="B85" s="4" t="s">
        <f>=HYPERLINK("https://rossileiloes.com.br/lote/detalhe/65230", " 1 TALHA ELÉTRICA FEBA, CAP. 2 T E 1 TALHA ELÉTRICA STAHL, CAP. 2 T")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4.500,00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=HYPERLINK("https://rossileiloes.com.br/lote/detalhe/65218", "118")</f>
      </c>
      <c r="B86" s="4" t="s">
        <f>=HYPERLINK("https://rossileiloes.com.br/lote/detalhe/65218", " EXTRUSORA DE ALIMENTOS EM AÇO INOX COM MOTOR ELÉTRICO 75 CV")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10.000,00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=HYPERLINK("https://rossileiloes.com.br/lote/detalhe/65241", "119")</f>
      </c>
      <c r="B87" s="4" t="s">
        <f>=HYPERLINK("https://rossileiloes.com.br/lote/detalhe/65241", " EXTRUSORA PUGLIESE TIPO: A20, ANO: 1973")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=HYPERLINK("https://rossileiloes.com.br/lote/detalhe/65203", "120")</f>
      </c>
      <c r="B88" s="4" t="s">
        <f>=HYPERLINK("https://rossileiloes.com.br/lote/detalhe/65203", " 1 TROCADOR DE CALOR ARTICA, ANO: 2001 E 1 TROCADOR DE CALOR ALFA LAVAL TIPO: A10-BFM, ANO: 1987")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3.500,00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=HYPERLINK("https://rossileiloes.com.br/lote/detalhe/65206", "122")</f>
      </c>
      <c r="B89" s="4" t="s">
        <f>=HYPERLINK("https://rossileiloes.com.br/lote/detalhe/65206", " REDUTOR, REL. 1:20 P/ MOTOR DE APROX. 30 CV")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=HYPERLINK("https://rossileiloes.com.br/lote/detalhe/65204", "123")</f>
      </c>
      <c r="B90" s="4" t="s">
        <f>=HYPERLINK("https://rossileiloes.com.br/lote/detalhe/65204", " REDUTOR FALK, REL. 1:7 P/ MOTOR DE APROX. 100 CV E 1 REDUTOR CESTARI, REL. 1:120 P/ MOTOR DE APROX. 15 CV")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10.000,00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=HYPERLINK("https://rossileiloes.com.br/lote/detalhe/65240", "124")</f>
      </c>
      <c r="B91" s="4" t="s">
        <f>=HYPERLINK("https://rossileiloes.com.br/lote/detalhe/65240", " TORNO XERVITT. OBS.: FALTANDO PEÇAS")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2.500,00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=HYPERLINK("https://rossileiloes.com.br/lote/detalhe/65208", "126")</f>
      </c>
      <c r="B92" s="4" t="s">
        <f>=HYPERLINK("https://rossileiloes.com.br/lote/detalhe/65208", " REDUTOR CESTARI HD10, REL. 1:49 P/ MOTOR DE APROX. 50 CV")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=HYPERLINK("https://rossileiloes.com.br/lote/detalhe/65191", "127")</f>
      </c>
      <c r="B93" s="4" t="s">
        <f>=HYPERLINK("https://rossileiloes.com.br/lote/detalhe/65191", " COMPRESSOR PEG 40 PÉS, COM MOTOR ELÉTRICO 10 CV")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=HYPERLINK("https://rossileiloes.com.br/lote/detalhe/65217", "128")</f>
      </c>
      <c r="B94" s="4" t="s">
        <f>=HYPERLINK("https://rossileiloes.com.br/lote/detalhe/65217", " TALHA ELÉTRICA, CAP. 3 T")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3.500,00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=HYPERLINK("https://rossileiloes.com.br/lote/detalhe/65221", "129")</f>
      </c>
      <c r="B95" s="4" t="s">
        <f>=HYPERLINK("https://rossileiloes.com.br/lote/detalhe/65221", " BOMBA DE VÁCUO BNM TIPO: 20/50V, COM MOTOR ELÉTRICO 40 CV, ANO: 1998")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=HYPERLINK("https://rossileiloes.com.br/lote/detalhe/65205", "131")</f>
      </c>
      <c r="B96" s="4" t="s">
        <f>=HYPERLINK("https://rossileiloes.com.br/lote/detalhe/65205", " TALHA ELÉTRICA, CAP. 5 T E MOTOR ELÉTRICO 7,5 CV")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=HYPERLINK("https://rossileiloes.com.br/lote/detalhe/65214", "132")</f>
      </c>
      <c r="B97" s="4" t="s">
        <f>=HYPERLINK("https://rossileiloes.com.br/lote/detalhe/65214", " SERRA CIRCULAR TITAN COM MOTOR ELÉTRICO 7,5 CV; DIM. MESA: 1,35X0,95 M")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1.500,00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=HYPERLINK("https://rossileiloes.com.br/lote/detalhe/65239", "133")</f>
      </c>
      <c r="B98" s="4" t="s">
        <f>=HYPERLINK("https://rossileiloes.com.br/lote/detalhe/65239", " TORNO MECÂNICO IMOR NTTN, BARRAMENTO: 1,5 M")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3.500,00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=HYPERLINK("https://rossileiloes.com.br/lote/detalhe/65227", "134")</f>
      </c>
      <c r="B99" s="4" t="s">
        <f>=HYPERLINK("https://rossileiloes.com.br/lote/detalhe/65227", " 3 ALIMENTADORES VIBRATÓRIOS RNA TIPO: SRC-N630-1R, DIÂM. 850 MM")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6.000,00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=HYPERLINK("https://rossileiloes.com.br/lote/detalhe/65228", "137")</f>
      </c>
      <c r="B100" s="4" t="s">
        <f>=HYPERLINK("https://rossileiloes.com.br/lote/detalhe/65228", " 2 TROCADORES DE CALOR ALFA LAVAL")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6.000,00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=HYPERLINK("https://rossileiloes.com.br/lote/detalhe/65243", "139")</f>
      </c>
      <c r="B101" s="4" t="s">
        <f>=HYPERLINK("https://rossileiloes.com.br/lote/detalhe/65243", " PLAINA INVICTA TIPO: 5M")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2.500,00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=HYPERLINK("https://rossileiloes.com.br/lote/detalhe/65254", "141")</f>
      </c>
      <c r="B102" s="4" t="s">
        <f>=HYPERLINK("https://rossileiloes.com.br/lote/detalhe/65254", " PRENSA P/ CALÇADOS")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=HYPERLINK("https://rossileiloes.com.br/lote/detalhe/65253", "142")</f>
      </c>
      <c r="B103" s="4" t="s">
        <f>=HYPERLINK("https://rossileiloes.com.br/lote/detalhe/65253", " TORNO AUTOMÁTICO CVA Nº8")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=HYPERLINK("https://rossileiloes.com.br/lote/detalhe/65224", "143")</f>
      </c>
      <c r="B104" s="4" t="s">
        <f>=HYPERLINK("https://rossileiloes.com.br/lote/detalhe/65224", " PRENSA HIDRÁULICA IMAPEL MOD. 3/SAC, CAP. 3/5 T, CURSO: 200 MM")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3.500,00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=HYPERLINK("https://rossileiloes.com.br/lote/detalhe/65213", "144")</f>
      </c>
      <c r="B105" s="4" t="s">
        <f>=HYPERLINK("https://rossileiloes.com.br/lote/detalhe/65213", " 1 MOTOVIBRADOR FRIEDRICH, POT. 4 KW E 1 MOTOVIBRADOR S/ ESPECIFICAÇÕES")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=HYPERLINK("https://rossileiloes.com.br/lote/detalhe/65234", "145")</f>
      </c>
      <c r="B106" s="4" t="s">
        <f>=HYPERLINK("https://rossileiloes.com.br/lote/detalhe/65234", " COMPRESSOR DE AR ATLAS COPCO ZR3, COM MOTOR ELÉTRICO 125 CV")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7.500,00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=HYPERLINK("https://rossileiloes.com.br/lote/detalhe/65262", "147")</f>
      </c>
      <c r="B107" s="4" t="s">
        <f>=HYPERLINK("https://rossileiloes.com.br/lote/detalhe/65262", " EXTRUSORA DE MASSA, DIM. 1,35X0,6 M")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2.500,00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=HYPERLINK("https://rossileiloes.com.br/lote/detalhe/65222", "149")</f>
      </c>
      <c r="B108" s="4" t="s">
        <f>=HYPERLINK("https://rossileiloes.com.br/lote/detalhe/65222", " 1 REDUTOR GR TIPO: RV250U0AA, REL. 1:40 P/ MOTOR DE 40 CV E 1 REDUTOR REDVAR TIPO: 209/461, REL. 1:392")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7.500,00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=HYPERLINK("https://rossileiloes.com.br/lote/detalhe/65283", "150")</f>
      </c>
      <c r="B109" s="4" t="s">
        <f>=HYPERLINK("https://rossileiloes.com.br/lote/detalhe/65283", " TANQUE CILÍNDRICO VERTICAL ENCAMISADO (INTERNO EM INOX), CAP. 11000 L")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5.700,00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=HYPERLINK("https://rossileiloes.com.br/lote/detalhe/65288", "151")</f>
      </c>
      <c r="B110" s="4" t="s">
        <f>=HYPERLINK("https://rossileiloes.com.br/lote/detalhe/65288", " TANQUE CILÍNDRICO VERTICAL ENCAMISADO (INTERNO EM INOX), CAP. 11000 L")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5.700,00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=HYPERLINK("https://rossileiloes.com.br/lote/detalhe/65285", "152")</f>
      </c>
      <c r="B111" s="4" t="s">
        <f>=HYPERLINK("https://rossileiloes.com.br/lote/detalhe/65285", " TANQUE CILÍNDRICO VERTICAL ENCAMISADO (INTERNO EM INOX), CAP. 11000 L")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5.700,00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=HYPERLINK("https://rossileiloes.com.br/lote/detalhe/65289", "153")</f>
      </c>
      <c r="B112" s="4" t="s">
        <f>=HYPERLINK("https://rossileiloes.com.br/lote/detalhe/65289", " TANQUE CILÍNDRICO VERTICAL ENCAMISADO (INTERNO EM INOX), CAP. 11000 L")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5.700,00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=HYPERLINK("https://rossileiloes.com.br/lote/detalhe/65292", "154")</f>
      </c>
      <c r="B113" s="4" t="s">
        <f>=HYPERLINK("https://rossileiloes.com.br/lote/detalhe/65292", " COMPRESSOR DE AR PEG C/ MOTOR DE 12,5 CV")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3.250,00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=HYPERLINK("https://rossileiloes.com.br/lote/detalhe/65294", "155")</f>
      </c>
      <c r="B114" s="4" t="s">
        <f>=HYPERLINK("https://rossileiloes.com.br/lote/detalhe/65294", " SERRA DE FITA BALDAN SFC-3")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6.500,00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=HYPERLINK("https://rossileiloes.com.br/lote/detalhe/65302", "156")</f>
      </c>
      <c r="B115" s="4" t="s">
        <f>=HYPERLINK("https://rossileiloes.com.br/lote/detalhe/65302", " APROX. 25 GAVETEIROS DE AÇO")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2.500,00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=HYPERLINK("https://rossileiloes.com.br/lote/detalhe/65340", "157")</f>
      </c>
      <c r="B116" s="4" t="s">
        <f>=HYPERLINK("https://rossileiloes.com.br/lote/detalhe/65340", " 1 serra ronemak para metais")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6.200,00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=HYPERLINK("https://rossileiloes.com.br/lote/detalhe/65304", "158")</f>
      </c>
      <c r="B117" s="4" t="s">
        <f>=HYPERLINK("https://rossileiloes.com.br/lote/detalhe/65304", " PONTE ROLANTE, CAP. 10 T, C/ CABECEIRA E S/ TALHA")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19.500,00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=HYPERLINK("https://rossileiloes.com.br/lote/detalhe/65309", "159")</f>
      </c>
      <c r="B118" s="4" t="s">
        <f>=HYPERLINK("https://rossileiloes.com.br/lote/detalhe/65309", " 9 MOTORES ELÉTRICOS WEG DE 15 CV, 1100 RPM, 380 V")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9.750,00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=HYPERLINK("https://rossileiloes.com.br/lote/detalhe/65339", "161")</f>
      </c>
      <c r="B119" s="4" t="s">
        <f>=HYPERLINK("https://rossileiloes.com.br/lote/detalhe/65339", " 2 pçs trocadores de calor alfa laval")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6.200,00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=HYPERLINK("https://rossileiloes.com.br/lote/detalhe/65310", "162")</f>
      </c>
      <c r="B120" s="4" t="s">
        <f>=HYPERLINK("https://rossileiloes.com.br/lote/detalhe/65310", " RECONDICIONADOR DE AREIA FD14")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3.250,00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=HYPERLINK("https://rossileiloes.com.br/lote/detalhe/65314", "163")</f>
      </c>
      <c r="B121" s="4" t="s">
        <f>=HYPERLINK("https://rossileiloes.com.br/lote/detalhe/65314", " 2 BATEDEIRAS INCO TIPO P18")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5.200,00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=HYPERLINK("https://rossileiloes.com.br/lote/detalhe/65303", "165")</f>
      </c>
      <c r="B122" s="4" t="s">
        <f>=HYPERLINK("https://rossileiloes.com.br/lote/detalhe/65303", " TANQUE CILÍNDRICO VERTICAL EM INOX, DIÂM.: 1,7 M E ALTURA: 2,4 M")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6.500,00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=HYPERLINK("https://rossileiloes.com.br/lote/detalhe/65287", "166")</f>
      </c>
      <c r="B123" s="4" t="s">
        <f>=HYPERLINK("https://rossileiloes.com.br/lote/detalhe/65287", " TANQUE CILÍNDRICO VERTICAL EM INOX, DIÂM.: 1,2 M E ALTURA: 3 M")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6.500,00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=HYPERLINK("https://rossileiloes.com.br/lote/detalhe/65318", "167")</f>
      </c>
      <c r="B124" s="4" t="s">
        <f>=HYPERLINK("https://rossileiloes.com.br/lote/detalhe/65318", " 3 TANQUES CILÍNDRICOS EM INOX, DIÂM.: 0,6 M E ALTURA: 0,6 M")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3.250,00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=HYPERLINK("https://rossileiloes.com.br/lote/detalhe/65286", "168")</f>
      </c>
      <c r="B125" s="4" t="s">
        <f>=HYPERLINK("https://rossileiloes.com.br/lote/detalhe/65286", " PÓRTICO")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2.925,00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=HYPERLINK("https://rossileiloes.com.br/lote/detalhe/65297", "169")</f>
      </c>
      <c r="B126" s="4" t="s">
        <f>=HYPERLINK("https://rossileiloes.com.br/lote/detalhe/65297", " PÓRTICO")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2.925,00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=HYPERLINK("https://rossileiloes.com.br/lote/detalhe/65296", "170")</f>
      </c>
      <c r="B127" s="4" t="s">
        <f>=HYPERLINK("https://rossileiloes.com.br/lote/detalhe/65296", " CENTRÍFUGA EM INOX, DIÂM.: 1 M")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6.500,00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=HYPERLINK("https://rossileiloes.com.br/lote/detalhe/65306", "171")</f>
      </c>
      <c r="B128" s="4" t="s">
        <f>=HYPERLINK("https://rossileiloes.com.br/lote/detalhe/65306", " ROSCA TRANSPORTADORA EM INOX, COMPR. 3 M")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5.850,00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=HYPERLINK("https://rossileiloes.com.br/lote/detalhe/65341", "172")</f>
      </c>
      <c r="B129" s="4" t="s">
        <f>=HYPERLINK("https://rossileiloes.com.br/lote/detalhe/65341", " Prensa tipo C")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12.500,00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=HYPERLINK("https://rossileiloes.com.br/lote/detalhe/65284", "173")</f>
      </c>
      <c r="B130" s="4" t="s">
        <f>=HYPERLINK("https://rossileiloes.com.br/lote/detalhe/65284", " MOTOBOMBA DARKA, C/ MOTOR DE 25 CV, 1750 RPM, 220/380/440/760 V")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3.250,00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=HYPERLINK("https://rossileiloes.com.br/lote/detalhe/65301", "174")</f>
      </c>
      <c r="B131" s="4" t="s">
        <f>=HYPERLINK("https://rossileiloes.com.br/lote/detalhe/65301", " 2 TANQUES TRAPEZOIDAIS EM INOX, BASE: 1,2 X 1,2 M")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5.200,00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=HYPERLINK("https://rossileiloes.com.br/lote/detalhe/65300", "175")</f>
      </c>
      <c r="B132" s="4" t="s">
        <f>=HYPERLINK("https://rossileiloes.com.br/lote/detalhe/65300", " GUILHOTINA FUNTIMOD P/ PAPEL")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1.950,00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=HYPERLINK("https://rossileiloes.com.br/lote/detalhe/65338", "176")</f>
      </c>
      <c r="B133" s="4" t="s">
        <f>=HYPERLINK("https://rossileiloes.com.br/lote/detalhe/65338", " Furadeira de bancada")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3.000,00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=HYPERLINK("https://rossileiloes.com.br/lote/detalhe/65299", "177")</f>
      </c>
      <c r="B134" s="4" t="s">
        <f>=HYPERLINK("https://rossileiloes.com.br/lote/detalhe/65299", " GUINCHO C/ REDUTOR E C/ MOTOR DE 4 CV, 1160 RPM")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3.250,00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=HYPERLINK("https://rossileiloes.com.br/lote/detalhe/65307", "178")</f>
      </c>
      <c r="B135" s="4" t="s">
        <f>=HYPERLINK("https://rossileiloes.com.br/lote/detalhe/65307", " 4 BOMBAS KSB")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5.200,00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=HYPERLINK("https://rossileiloes.com.br/lote/detalhe/65282", "179")</f>
      </c>
      <c r="B136" s="4" t="s">
        <f>=HYPERLINK("https://rossileiloes.com.br/lote/detalhe/65282", " MOTOBOMBA KSB, C/ MOTOR DE 20 CV, 1780 RPM, 220/380/440 V")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2.600,00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=HYPERLINK("https://rossileiloes.com.br/lote/detalhe/65295", "180")</f>
      </c>
      <c r="B137" s="4" t="s">
        <f>=HYPERLINK("https://rossileiloes.com.br/lote/detalhe/65295", " FILTRO MANGA C/ 8 MANGAS")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2.600,00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=HYPERLINK("https://rossileiloes.com.br/lote/detalhe/65317", "181")</f>
      </c>
      <c r="B138" s="4" t="s">
        <f>=HYPERLINK("https://rossileiloes.com.br/lote/detalhe/65317", " FURADEIRA DE COLUNA VARIA C/ MOTOR 2 ROTAÇÕES (RPM 840 A 3 CV/RPM 1680 A 5 CV)")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3.250,00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=HYPERLINK("https://rossileiloes.com.br/lote/detalhe/65298", "182")</f>
      </c>
      <c r="B139" s="4" t="s">
        <f>=HYPERLINK("https://rossileiloes.com.br/lote/detalhe/65298", " SECADORA, CAP. 15 KG, C/ MOTOR DE 1 CV")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3.250,00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=HYPERLINK("https://rossileiloes.com.br/lote/detalhe/65293", "183")</f>
      </c>
      <c r="B140" s="4" t="s">
        <f>=HYPERLINK("https://rossileiloes.com.br/lote/detalhe/65293", " GUARITA EM FIBRA, DIM.: 1X1X2 M")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1.170,00</t>
        </is>
      </c>
      <c r="F140" s="4" t="inlineStr">
        <is>
          <t>150.00</t>
        </is>
      </c>
    </row>
    <row collapsed="false" customFormat="false" customHeight="false" hidden="false" ht="12.1" outlineLevel="0" r="141">
      <c r="A141" s="5" t="s">
        <f>=HYPERLINK("https://rossileiloes.com.br/lote/detalhe/65313", "184")</f>
      </c>
      <c r="B141" s="4" t="s">
        <f>=HYPERLINK("https://rossileiloes.com.br/lote/detalhe/65313", " 2 PRENSAS C/ MOTORES DE 4 E 7,5 CV")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5.200,00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=HYPERLINK("https://rossileiloes.com.br/lote/detalhe/65305", "186")</f>
      </c>
      <c r="B142" s="4" t="s">
        <f>=HYPERLINK("https://rossileiloes.com.br/lote/detalhe/65305", " MISTURADOR")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3.900,00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=HYPERLINK("https://rossileiloes.com.br/lote/detalhe/65315", "187")</f>
      </c>
      <c r="B143" s="4" t="s">
        <f>=HYPERLINK("https://rossileiloes.com.br/lote/detalhe/65315", " MISTURADOR")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4.550,00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=HYPERLINK("https://rossileiloes.com.br/lote/detalhe/65308", "188")</f>
      </c>
      <c r="B144" s="4" t="s">
        <f>=HYPERLINK("https://rossileiloes.com.br/lote/detalhe/65308", " EXTRUSORA C/ ROSCA SOBRESSALENTE")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6.500,00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=HYPERLINK("https://rossileiloes.com.br/lote/detalhe/65291", "189")</f>
      </c>
      <c r="B145" s="4" t="s">
        <f>=HYPERLINK("https://rossileiloes.com.br/lote/detalhe/65291", " PRENSA C/ UNIDADE HIDRÁULICA")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4.550,00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=HYPERLINK("https://rossileiloes.com.br/lote/detalhe/65342", "190")</f>
      </c>
      <c r="B146" s="4" t="s">
        <f>=HYPERLINK("https://rossileiloes.com.br/lote/detalhe/65342", " Lote de bombas centrífugas: 2 motores de 25 cv,  2 motores 15 cv weg e 1 bomba sem motor")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7.500,00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=HYPERLINK("https://rossileiloes.com.br/lote/detalhe/65311", "191")</f>
      </c>
      <c r="B147" s="4" t="s">
        <f>=HYPERLINK("https://rossileiloes.com.br/lote/detalhe/65311", " 4 REDUTORES")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13.000,00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=HYPERLINK("https://rossileiloes.com.br/lote/detalhe/65316", "192")</f>
      </c>
      <c r="B148" s="4" t="s">
        <f>=HYPERLINK("https://rossileiloes.com.br/lote/detalhe/65316", " 1 MOTORREDUTOR DE 30 CV, REL.: 1:100")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6.500,00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=HYPERLINK("https://rossileiloes.com.br/lote/detalhe/65320", "193")</f>
      </c>
      <c r="B149" s="4" t="s">
        <f>=HYPERLINK("https://rossileiloes.com.br/lote/detalhe/65320", " MISTURADOR EM INOX RIBBON BLENER")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5.200,00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=HYPERLINK("https://rossileiloes.com.br/lote/detalhe/65321", "194")</f>
      </c>
      <c r="B150" s="4" t="s">
        <f>=HYPERLINK("https://rossileiloes.com.br/lote/detalhe/65321", " SERRA POLIKORTE, C/ MOTOR DE 5 CV")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2.275,00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=HYPERLINK("https://rossileiloes.com.br/lote/detalhe/65322", "195")</f>
      </c>
      <c r="B151" s="4" t="s">
        <f>=HYPERLINK("https://rossileiloes.com.br/lote/detalhe/65322", " REDUTOR, PESO APROX. 2 T")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4.550,00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=HYPERLINK("https://rossileiloes.com.br/lote/detalhe/65327", "196")</f>
      </c>
      <c r="B152" s="4" t="s">
        <f>=HYPERLINK("https://rossileiloes.com.br/lote/detalhe/65327", " Estufa para secagem tamanho 1.900 x 800 x 1.500")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3.000,00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=HYPERLINK("https://rossileiloes.com.br/lote/detalhe/65323", "197")</f>
      </c>
      <c r="B153" s="4" t="s">
        <f>=HYPERLINK("https://rossileiloes.com.br/lote/detalhe/65323", " BOMBA HIDRÁULICA, C/ MOTOR DE 10 CV, 1100 RPM")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1.950,00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=HYPERLINK("https://rossileiloes.com.br/lote/detalhe/65324", "198")</f>
      </c>
      <c r="B154" s="4" t="s">
        <f>=HYPERLINK("https://rossileiloes.com.br/lote/detalhe/65324", " Impressora HP design jep 8000s")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8.000,00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=HYPERLINK("https://rossileiloes.com.br/lote/detalhe/65337", "199")</f>
      </c>
      <c r="B155" s="4" t="s">
        <f>=HYPERLINK("https://rossileiloes.com.br/lote/detalhe/65337", " Estufa para secagem tamanho 1.900 x 800 x 1.500")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3.000,00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=HYPERLINK("https://rossileiloes.com.br/lote/detalhe/65258", "651")</f>
      </c>
      <c r="B156" s="4" t="s">
        <f>=HYPERLINK("https://rossileiloes.com.br/lote/detalhe/65258", " BOMBA DE VÁCUO OMEL C/ MOTOR ELÉTRICO 10 CV")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1.750,00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=HYPERLINK("https://rossileiloes.com.br/lote/detalhe/65219", "652")</f>
      </c>
      <c r="B157" s="4" t="s">
        <f>=HYPERLINK("https://rossileiloes.com.br/lote/detalhe/65219", " 4 PAINEIS DIVERSOS C/ COMPONENTES")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2.000,00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=HYPERLINK("https://rossileiloes.com.br/lote/detalhe/65223", "654")</f>
      </c>
      <c r="B158" s="4" t="s">
        <f>=HYPERLINK("https://rossileiloes.com.br/lote/detalhe/65223", " EXAUSTOR S/ ESPECIFICAÇÕES")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1.750,00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=HYPERLINK("https://rossileiloes.com.br/lote/detalhe/65260", "655")</f>
      </c>
      <c r="B159" s="4" t="s">
        <f>=HYPERLINK("https://rossileiloes.com.br/lote/detalhe/65260", " 2 EXAUSTORES BERNAUER (APENAS 1 COM MOTOR)")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2.500,00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=HYPERLINK("https://rossileiloes.com.br/lote/detalhe/65249", "658")</f>
      </c>
      <c r="B160" s="4" t="s">
        <f>=HYPERLINK("https://rossileiloes.com.br/lote/detalhe/65249", " EXAUSTOR MACDONALD C/ MOTOR ELÉTRICO 40 HP")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3.000,00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=HYPERLINK("https://rossileiloes.com.br/lote/detalhe/65236", "659")</f>
      </c>
      <c r="B161" s="4" t="s">
        <f>=HYPERLINK("https://rossileiloes.com.br/lote/detalhe/65236", " ESTUFA EM INOX C/ BANDEJA E 2 PORTAS")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6.000,00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=HYPERLINK("https://rossileiloes.com.br/lote/detalhe/65246", "661")</f>
      </c>
      <c r="B162" s="4" t="s">
        <f>=HYPERLINK("https://rossileiloes.com.br/lote/detalhe/65246", " 2 ESTUFAS TIPO MUFLA")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1.500,00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=HYPERLINK("https://rossileiloes.com.br/lote/detalhe/65255", "663")</f>
      </c>
      <c r="B163" s="4" t="s">
        <f>=HYPERLINK("https://rossileiloes.com.br/lote/detalhe/65255", " TÚNEL DE ENCOLHIMENTO S/ ESPECIFICAÇÕES")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7.500,00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=HYPERLINK("https://rossileiloes.com.br/lote/detalhe/65233", "664")</f>
      </c>
      <c r="B164" s="4" t="s">
        <f>=HYPERLINK("https://rossileiloes.com.br/lote/detalhe/65233", " VENTILADOR INDUSTRIAL SPARKER C/ MOTO ELÉTRICO 25 HP")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1.750,00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=HYPERLINK("https://rossileiloes.com.br/lote/detalhe/65247", "665")</f>
      </c>
      <c r="B165" s="4" t="s">
        <f>=HYPERLINK("https://rossileiloes.com.br/lote/detalhe/65247", " MOINHO DE BOLAS S/ ESPECIFICAÇÕES")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1.500,00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=HYPERLINK("https://rossileiloes.com.br/lote/detalhe/65232", "666")</f>
      </c>
      <c r="B166" s="4" t="s">
        <f>=HYPERLINK("https://rossileiloes.com.br/lote/detalhe/65232", " MOINHO DE BOLAS, CAP. 2000 KG")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11.000,00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=HYPERLINK("https://rossileiloes.com.br/lote/detalhe/65261", "667")</f>
      </c>
      <c r="B167" s="4" t="s">
        <f>=HYPERLINK("https://rossileiloes.com.br/lote/detalhe/65261", " TORNO MECÂNICO PROMECA 400, BARRAMENTO: 1,5 M")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4.000,00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=HYPERLINK("https://rossileiloes.com.br/lote/detalhe/65277", "669")</f>
      </c>
      <c r="B168" s="4" t="s">
        <f>=HYPERLINK("https://rossileiloes.com.br/lote/detalhe/65277", " COMPRESSOR DE AR NORTOFF 80 PÉS, COM MOTOR ELÉTRICO 20 CV")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3.500,00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=HYPERLINK("https://rossileiloes.com.br/lote/detalhe/65231", "672")</f>
      </c>
      <c r="B169" s="4" t="s">
        <f>=HYPERLINK("https://rossileiloes.com.br/lote/detalhe/65231", " TORNO MECÂNICO IMOR, BARRAMENTO: 3 M")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7.500,00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=HYPERLINK("https://rossileiloes.com.br/lote/detalhe/65235", "673")</f>
      </c>
      <c r="B170" s="4" t="s">
        <f>=HYPERLINK("https://rossileiloes.com.br/lote/detalhe/65235", " 2 COMPRESSOR DE AR WAYNE 240 PÉS, SEM MOTOR")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6.000,00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=HYPERLINK("https://rossileiloes.com.br/lote/detalhe/65251", "674")</f>
      </c>
      <c r="B171" s="4" t="s">
        <f>=HYPERLINK("https://rossileiloes.com.br/lote/detalhe/65251", " EXAUSTOR C/ MOTOR")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1.500,00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=HYPERLINK("https://rossileiloes.com.br/lote/detalhe/65275", "676")</f>
      </c>
      <c r="B172" s="4" t="s">
        <f>=HYPERLINK("https://rossileiloes.com.br/lote/detalhe/65275", " VENTILADOR INDUSTRIAL SPARKER C/ MOTO ELÉTRICO 25 HP")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1.750,00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=HYPERLINK("https://rossileiloes.com.br/lote/detalhe/65248", "677")</f>
      </c>
      <c r="B173" s="4" t="s">
        <f>=HYPERLINK("https://rossileiloes.com.br/lote/detalhe/65248", " AFIADORA DE FERRAMENTAS PB")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1.000,00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=HYPERLINK("https://rossileiloes.com.br/lote/detalhe/65250", "679")</f>
      </c>
      <c r="B174" s="4" t="s">
        <f>=HYPERLINK("https://rossileiloes.com.br/lote/detalhe/65250", " EXAUSTOR S/ ESPECIFICAÇÕES")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1.000,00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=HYPERLINK("https://rossileiloes.com.br/lote/detalhe/65226", "680")</f>
      </c>
      <c r="B175" s="4" t="s">
        <f>=HYPERLINK("https://rossileiloes.com.br/lote/detalhe/65226", " MOINHO DE FACA C/ MOTOR ELÉTRICO 10 HP")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1.500,00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=HYPERLINK("https://rossileiloes.com.br/lote/detalhe/65274", "682")</f>
      </c>
      <c r="B176" s="4" t="s">
        <f>=HYPERLINK("https://rossileiloes.com.br/lote/detalhe/65274", " 3 EXAUSTORES SEM MOTOR")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2.000,00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=HYPERLINK("https://rossileiloes.com.br/lote/detalhe/65269", "684")</f>
      </c>
      <c r="B177" s="4" t="s">
        <f>=HYPERLINK("https://rossileiloes.com.br/lote/detalhe/65269", " EXAUSTOR C/ MOTOR ELÉTRICO 20 HP")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1.500,00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=HYPERLINK("https://rossileiloes.com.br/lote/detalhe/65264", "685")</f>
      </c>
      <c r="B178" s="4" t="s">
        <f>=HYPERLINK("https://rossileiloes.com.br/lote/detalhe/65264", " TUNEL DE ENCOLHIMENTO EPET SABF 800")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7.500,00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=HYPERLINK("https://rossileiloes.com.br/lote/detalhe/65257", "686")</f>
      </c>
      <c r="B179" s="4" t="s">
        <f>=HYPERLINK("https://rossileiloes.com.br/lote/detalhe/65257", " COMPRESSOR TIPO ROOTS AERDEN GMB18, Q: 213M³/MIN., M: 230 KV")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7.500,00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=HYPERLINK("https://rossileiloes.com.br/lote/detalhe/65245", "687")</f>
      </c>
      <c r="B180" s="4" t="s">
        <f>=HYPERLINK("https://rossileiloes.com.br/lote/detalhe/65245", " COMPRESSOR TIPO ROOTS AERDEN GMB18, Q: 213M³/MIN., M: 230 KV")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7.500,00</t>
        </is>
      </c>
      <c r="F180" s="4" t="inlineStr">
        <is>
          <t>200.00</t>
        </is>
      </c>
    </row>
    <row collapsed="false" customFormat="false" customHeight="false" hidden="false" ht="12.1" outlineLevel="0" r="181">
      <c r="A181" s="5" t="s">
        <f>=HYPERLINK("https://rossileiloes.com.br/lote/detalhe/65267", "688")</f>
      </c>
      <c r="B181" s="4" t="s">
        <f>=HYPERLINK("https://rossileiloes.com.br/lote/detalhe/65267", " EXTRUSORA DORST TIPO: V10SP, ANO: 1969")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4.000,00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=HYPERLINK("https://rossileiloes.com.br/lote/detalhe/65225", "689")</f>
      </c>
      <c r="B182" s="4" t="s">
        <f>=HYPERLINK("https://rossileiloes.com.br/lote/detalhe/65225", " 5 ESTEIRAS TRANSPORTADORAS DIVERSAS")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2.500,00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=HYPERLINK("https://rossileiloes.com.br/lote/detalhe/65265", "691")</f>
      </c>
      <c r="B183" s="4" t="s">
        <f>=HYPERLINK("https://rossileiloes.com.br/lote/detalhe/65265", " COMPRESSOR DE AR WORTHINGTON, COM MOTOR ELÉTRICO 20 HP")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1.500,00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=HYPERLINK("https://rossileiloes.com.br/lote/detalhe/65273", "692")</f>
      </c>
      <c r="B184" s="4" t="s">
        <f>=HYPERLINK("https://rossileiloes.com.br/lote/detalhe/65273", " EXAUSTOR C/ MOTOR ELÉTRICO 25 HP")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2.000,00</t>
        </is>
      </c>
      <c r="F184" s="4" t="inlineStr">
        <is>
          <t>200.00</t>
        </is>
      </c>
    </row>
    <row collapsed="false" customFormat="false" customHeight="false" hidden="false" ht="12.1" outlineLevel="0" r="185">
      <c r="A185" s="5" t="s">
        <f>=HYPERLINK("https://rossileiloes.com.br/lote/detalhe/65271", "693")</f>
      </c>
      <c r="B185" s="4" t="s">
        <f>=HYPERLINK("https://rossileiloes.com.br/lote/detalhe/65271", " VENTILADOR GEESP MOD. 8, COM MOTOR ELÉTRICO 20 HP")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2.500,00</t>
        </is>
      </c>
      <c r="F185" s="4" t="inlineStr">
        <is>
          <t>200.00</t>
        </is>
      </c>
    </row>
    <row collapsed="false" customFormat="false" customHeight="false" hidden="false" ht="12.1" outlineLevel="0" r="186">
      <c r="A186" s="5" t="s">
        <f>=HYPERLINK("https://rossileiloes.com.br/lote/detalhe/65263", "694")</f>
      </c>
      <c r="B186" s="4" t="s">
        <f>=HYPERLINK("https://rossileiloes.com.br/lote/detalhe/65263", " 2 EXAUSTORES (APENAS 1 COM MOTOR)")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2.500,00</t>
        </is>
      </c>
      <c r="F186" s="4" t="inlineStr">
        <is>
          <t>200.00</t>
        </is>
      </c>
    </row>
    <row collapsed="false" customFormat="false" customHeight="false" hidden="false" ht="12.1" outlineLevel="0" r="187">
      <c r="A187" s="5" t="s">
        <f>=HYPERLINK("https://rossileiloes.com.br/lote/detalhe/65268", "695")</f>
      </c>
      <c r="B187" s="4" t="s">
        <f>=HYPERLINK("https://rossileiloes.com.br/lote/detalhe/65268", " DESUMIDIFICADOR DE AR TROPICAL")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1.500,00</t>
        </is>
      </c>
      <c r="F187" s="4" t="inlineStr">
        <is>
          <t>200.00</t>
        </is>
      </c>
    </row>
    <row collapsed="false" customFormat="false" customHeight="false" hidden="false" ht="12.1" outlineLevel="0" r="188">
      <c r="A188" s="5" t="s">
        <f>=HYPERLINK("https://rossileiloes.com.br/lote/detalhe/65270", "696")</f>
      </c>
      <c r="B188" s="4" t="s">
        <f>=HYPERLINK("https://rossileiloes.com.br/lote/detalhe/65270", " 4 PAINÉIS ELÉTRICOS DIVERSOS COM COMPONENTES")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1.000,00</t>
        </is>
      </c>
      <c r="F188" s="4" t="inlineStr">
        <is>
          <t>200.00</t>
        </is>
      </c>
    </row>
    <row collapsed="false" customFormat="false" customHeight="false" hidden="false" ht="12.1" outlineLevel="0" r="189">
      <c r="A189" s="5" t="s">
        <f>=HYPERLINK("https://rossileiloes.com.br/lote/detalhe/65272", "697")</f>
      </c>
      <c r="B189" s="4" t="s">
        <f>=HYPERLINK("https://rossileiloes.com.br/lote/detalhe/65272", " MOINHO DE BOLA HEXAGONAL COM MOTOR E REDUTOR")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2.500,00</t>
        </is>
      </c>
      <c r="F189" s="4" t="inlineStr">
        <is>
          <t>200.00</t>
        </is>
      </c>
    </row>
    <row collapsed="false" customFormat="false" customHeight="false" hidden="false" ht="12.1" outlineLevel="0" r="190">
      <c r="A190" s="5" t="s">
        <f>=HYPERLINK("https://rossileiloes.com.br/lote/detalhe/65266", "699")</f>
      </c>
      <c r="B190" s="4" t="s">
        <f>=HYPERLINK("https://rossileiloes.com.br/lote/detalhe/65266", " EXAUSTOR HIGROTEC COM MOTOR ELÉTRICO 25 HP")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1.750,00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=HYPERLINK("https://rossileiloes.com.br/lote/detalhe/65278", "701")</f>
      </c>
      <c r="B191" s="4" t="s">
        <f>=HYPERLINK("https://rossileiloes.com.br/lote/detalhe/65278", " VARREDEIRA INDUSTRIAL ELECTROLUX")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2.500,00</t>
        </is>
      </c>
      <c r="F191" s="4" t="inlineStr">
        <is>
          <t>200.00</t>
        </is>
      </c>
    </row>
    <row collapsed="false" customFormat="false" customHeight="false" hidden="false" ht="12.1" outlineLevel="0" r="192">
      <c r="A192" s="5" t="s">
        <f>=HYPERLINK("https://rossileiloes.com.br/lote/detalhe/65281", "704")</f>
      </c>
      <c r="B192" s="4" t="s">
        <f>=HYPERLINK("https://rossileiloes.com.br/lote/detalhe/65281", "CARRO PONTE. CAPACIDADE 12 TONELADAS")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9.000,00</t>
        </is>
      </c>
      <c r="F192" s="4" t="inlineStr">
        <is>
          <t>250.00</t>
        </is>
      </c>
    </row>
    <row collapsed="false" customFormat="false" customHeight="false" hidden="false" ht="12.1" outlineLevel="0" r="193">
      <c r="A193" s="5" t="s">
        <f>=HYPERLINK("https://rossileiloes.com.br/lote/detalhe/65159", "1002")</f>
      </c>
      <c r="B193" s="4" t="s">
        <f>=HYPERLINK("https://rossileiloes.com.br/lote/detalhe/65159", " PRENSA HIDRÁULICA LUXOR LCN, CAP. 5 T")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4.000,00</t>
        </is>
      </c>
      <c r="F193" s="4" t="inlineStr">
        <is>
          <t>200.00</t>
        </is>
      </c>
    </row>
    <row collapsed="false" customFormat="false" customHeight="false" hidden="false" ht="12.1" outlineLevel="0" r="194">
      <c r="A194" s="5" t="s">
        <f>=HYPERLINK("https://rossileiloes.com.br/lote/detalhe/65124", "1003")</f>
      </c>
      <c r="B194" s="4" t="s">
        <f>=HYPERLINK("https://rossileiloes.com.br/lote/detalhe/65124", " SERRA DE FITA RONEMAK AC 300, ANO: 1992")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2.250,00</t>
        </is>
      </c>
      <c r="F194" s="4" t="inlineStr">
        <is>
          <t>200.00</t>
        </is>
      </c>
    </row>
    <row collapsed="false" customFormat="false" customHeight="false" hidden="false" ht="12.1" outlineLevel="0" r="195">
      <c r="A195" s="5" t="s">
        <f>=HYPERLINK("https://rossileiloes.com.br/lote/detalhe/65128", "1004")</f>
      </c>
      <c r="B195" s="4" t="s">
        <f>=HYPERLINK("https://rossileiloes.com.br/lote/detalhe/65128", " MOINHO DE FACA S/ MOTOR")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3.000,00</t>
        </is>
      </c>
      <c r="F195" s="4" t="inlineStr">
        <is>
          <t>200.00</t>
        </is>
      </c>
    </row>
    <row collapsed="false" customFormat="false" customHeight="false" hidden="false" ht="12.1" outlineLevel="0" r="196">
      <c r="A196" s="5" t="s">
        <f>=HYPERLINK("https://rossileiloes.com.br/lote/detalhe/65127", "1005")</f>
      </c>
      <c r="B196" s="4" t="s">
        <f>=HYPERLINK("https://rossileiloes.com.br/lote/detalhe/65127", " VENTOINHA COM QUEIMADOR E MOTOR ELÉTRICO 7,5 CV")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3.500,00</t>
        </is>
      </c>
      <c r="F196" s="4" t="inlineStr">
        <is>
          <t>200.00</t>
        </is>
      </c>
    </row>
    <row collapsed="false" customFormat="false" customHeight="false" hidden="false" ht="12.1" outlineLevel="0" r="197">
      <c r="A197" s="5" t="s">
        <f>=HYPERLINK("https://rossileiloes.com.br/lote/detalhe/65126", "1006")</f>
      </c>
      <c r="B197" s="4" t="s">
        <f>=HYPERLINK("https://rossileiloes.com.br/lote/detalhe/65126", " 3 ESTEIRAS ELETROMAGNÉTICAS EM AÇO INOX")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7.500,00</t>
        </is>
      </c>
      <c r="F197" s="4" t="inlineStr">
        <is>
          <t>200.00</t>
        </is>
      </c>
    </row>
    <row collapsed="false" customFormat="false" customHeight="false" hidden="false" ht="12.1" outlineLevel="0" r="198">
      <c r="A198" s="5" t="s">
        <f>=HYPERLINK("https://rossileiloes.com.br/lote/detalhe/65125", "1007")</f>
      </c>
      <c r="B198" s="4" t="s">
        <f>=HYPERLINK("https://rossileiloes.com.br/lote/detalhe/65125", " FURADEIRA DE COLUNA YADOYA S35, COM MOTOR ELÉTRICO 15 CV")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3.000,00</t>
        </is>
      </c>
      <c r="F198" s="4" t="inlineStr">
        <is>
          <t>200.00</t>
        </is>
      </c>
    </row>
    <row collapsed="false" customFormat="false" customHeight="false" hidden="false" ht="12.1" outlineLevel="0" r="199">
      <c r="A199" s="5" t="s">
        <f>=HYPERLINK("https://rossileiloes.com.br/lote/detalhe/65140", "1012")</f>
      </c>
      <c r="B199" s="4" t="s">
        <f>=HYPERLINK("https://rossileiloes.com.br/lote/detalhe/65140", " TORNO XERVITT MBL-M72B, BARRAMENTO: 1 M")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4.000,00</t>
        </is>
      </c>
      <c r="F199" s="4" t="inlineStr">
        <is>
          <t>200.00</t>
        </is>
      </c>
    </row>
    <row collapsed="false" customFormat="false" customHeight="false" hidden="false" ht="12.1" outlineLevel="0" r="200">
      <c r="A200" s="5" t="s">
        <f>=HYPERLINK("https://rossileiloes.com.br/lote/detalhe/65155", "1013")</f>
      </c>
      <c r="B200" s="4" t="s">
        <f>=HYPERLINK("https://rossileiloes.com.br/lote/detalhe/65155", " PRENSA HIDRÁULICA MDM-300L, CAP. 300 T")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10.000,00</t>
        </is>
      </c>
      <c r="F200" s="4" t="inlineStr">
        <is>
          <t>250.00</t>
        </is>
      </c>
    </row>
    <row collapsed="false" customFormat="false" customHeight="false" hidden="false" ht="12.1" outlineLevel="0" r="201">
      <c r="A201" s="5" t="s">
        <f>=HYPERLINK("https://rossileiloes.com.br/lote/detalhe/65144", "1014")</f>
      </c>
      <c r="B201" s="4" t="s">
        <f>=HYPERLINK("https://rossileiloes.com.br/lote/detalhe/65144", " 1 REDUTOR FALK 2100Y2-B, REL. 1:9 P/ MOTOR DE 100 CV; 1 REDUTOR CESTARI HD4/14, REL. 1:29,6; 1 REDUTOR FLENDER H3SH11B, REL. 1:33 P/ MOTOR DE 150 CV")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17.500,00</t>
        </is>
      </c>
      <c r="F201" s="4" t="inlineStr">
        <is>
          <t>250.00</t>
        </is>
      </c>
    </row>
    <row collapsed="false" customFormat="false" customHeight="false" hidden="false" ht="12.1" outlineLevel="0" r="202">
      <c r="A202" s="5" t="s">
        <f>=HYPERLINK("https://rossileiloes.com.br/lote/detalhe/65156", "1016")</f>
      </c>
      <c r="B202" s="4" t="s">
        <f>=HYPERLINK("https://rossileiloes.com.br/lote/detalhe/65156", " SERRA DE FITA DOALL MOD. ML")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2.000,00</t>
        </is>
      </c>
      <c r="F202" s="4" t="inlineStr">
        <is>
          <t>200.00</t>
        </is>
      </c>
    </row>
    <row collapsed="false" customFormat="false" customHeight="false" hidden="false" ht="12.1" outlineLevel="0" r="203">
      <c r="A203" s="5" t="s">
        <f>=HYPERLINK("https://rossileiloes.com.br/lote/detalhe/65163", "1018")</f>
      </c>
      <c r="B203" s="4" t="s">
        <f>=HYPERLINK("https://rossileiloes.com.br/lote/detalhe/65163", " 2 REDUTORES TRANSMOTÉCNICA, REL. 1:18")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4.000,00</t>
        </is>
      </c>
      <c r="F203" s="4" t="inlineStr">
        <is>
          <t>200.00</t>
        </is>
      </c>
    </row>
    <row collapsed="false" customFormat="false" customHeight="false" hidden="false" ht="12.1" outlineLevel="0" r="204">
      <c r="A204" s="5" t="s">
        <f>=HYPERLINK("https://rossileiloes.com.br/lote/detalhe/65157", "1020")</f>
      </c>
      <c r="B204" s="4" t="s">
        <f>=HYPERLINK("https://rossileiloes.com.br/lote/detalhe/65157", " COMPRESSOR DE AR ATLAS COPCO GA 10")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4.000,00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=HYPERLINK("https://rossileiloes.com.br/lote/detalhe/65136", "1022")</f>
      </c>
      <c r="B205" s="4" t="s">
        <f>=HYPERLINK("https://rossileiloes.com.br/lote/detalhe/65136", " MOTOR ELÉTRICO WEG 175 CV, 2 PÓLOS, 440 V")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4.250,00</t>
        </is>
      </c>
      <c r="F205" s="4" t="inlineStr">
        <is>
          <t>200.00</t>
        </is>
      </c>
    </row>
    <row collapsed="false" customFormat="false" customHeight="false" hidden="false" ht="12.1" outlineLevel="0" r="206">
      <c r="A206" s="5" t="s">
        <f>=HYPERLINK("https://rossileiloes.com.br/lote/detalhe/65164", "1024")</f>
      </c>
      <c r="B206" s="4" t="s">
        <f>=HYPERLINK("https://rossileiloes.com.br/lote/detalhe/65164", " MOTORREDUTOR SEW, REL. 1: 192, COM MOTOR ELÉTRICO 40 CV, 2 PÓLOS, 380/660 V")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5.000,00</t>
        </is>
      </c>
      <c r="F206" s="4" t="inlineStr">
        <is>
          <t>200.00</t>
        </is>
      </c>
    </row>
    <row collapsed="false" customFormat="false" customHeight="false" hidden="false" ht="12.1" outlineLevel="0" r="207">
      <c r="A207" s="5" t="s">
        <f>=HYPERLINK("https://rossileiloes.com.br/lote/detalhe/65154", "1025")</f>
      </c>
      <c r="B207" s="4" t="s">
        <f>=HYPERLINK("https://rossileiloes.com.br/lote/detalhe/65154", " 1 REDUTOR TRANSMOTÉCNICA H1310, REL. 1:800 E 1 REDUTOR S/ ESPECIFICAÇÕES")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15.000,00</t>
        </is>
      </c>
      <c r="F207" s="4" t="inlineStr">
        <is>
          <t>250.00</t>
        </is>
      </c>
    </row>
    <row collapsed="false" customFormat="false" customHeight="false" hidden="false" ht="12.1" outlineLevel="0" r="208">
      <c r="A208" s="5" t="s">
        <f>=HYPERLINK("https://rossileiloes.com.br/lote/detalhe/65142", "1026")</f>
      </c>
      <c r="B208" s="4" t="s">
        <f>=HYPERLINK("https://rossileiloes.com.br/lote/detalhe/65142", " MOTOR ELÉTRICO WEG 50 CV, 8 PÓLOS, 3 TENSÕES")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3.000,00</t>
        </is>
      </c>
      <c r="F208" s="4" t="inlineStr">
        <is>
          <t>200.00</t>
        </is>
      </c>
    </row>
    <row collapsed="false" customFormat="false" customHeight="false" hidden="false" ht="12.1" outlineLevel="0" r="209">
      <c r="A209" s="5" t="s">
        <f>=HYPERLINK("https://rossileiloes.com.br/lote/detalhe/65153", "1027")</f>
      </c>
      <c r="B209" s="4" t="s">
        <f>=HYPERLINK("https://rossileiloes.com.br/lote/detalhe/65153", " 2 COMPRESSORES RADIAIS IBRAM, COM MOTOR ELÉTRICO 7,5 CV")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2.700,00</t>
        </is>
      </c>
      <c r="F209" s="4" t="inlineStr">
        <is>
          <t>200.00</t>
        </is>
      </c>
    </row>
    <row collapsed="false" customFormat="false" customHeight="false" hidden="false" ht="12.1" outlineLevel="0" r="210">
      <c r="A210" s="5" t="s">
        <f>=HYPERLINK("https://rossileiloes.com.br/lote/detalhe/65165", "1028")</f>
      </c>
      <c r="B210" s="4" t="s">
        <f>=HYPERLINK("https://rossileiloes.com.br/lote/detalhe/65165", " MOTOBOMBA DUNHAM C/ MOTOR ELÉTRICO 150 CV, 3 TENSÕES")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5.000,00</t>
        </is>
      </c>
      <c r="F210" s="4" t="inlineStr">
        <is>
          <t>200.00</t>
        </is>
      </c>
    </row>
    <row collapsed="false" customFormat="false" customHeight="false" hidden="false" ht="12.1" outlineLevel="0" r="211">
      <c r="A211" s="5" t="s">
        <f>=HYPERLINK("https://rossileiloes.com.br/lote/detalhe/65161", "1029")</f>
      </c>
      <c r="B211" s="4" t="s">
        <f>=HYPERLINK("https://rossileiloes.com.br/lote/detalhe/65161", " 1 REDUTOR TRANSMOTÉCNICA H1213, REL. 1:20 E 1 REDUTOR S/ ESPECIFICAÇÕES")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5.000,00</t>
        </is>
      </c>
      <c r="F211" s="4" t="inlineStr">
        <is>
          <t>200.00</t>
        </is>
      </c>
    </row>
    <row collapsed="false" customFormat="false" customHeight="false" hidden="false" ht="12.1" outlineLevel="0" r="212">
      <c r="A212" s="5" t="s">
        <f>=HYPERLINK("https://rossileiloes.com.br/lote/detalhe/65129", "1030")</f>
      </c>
      <c r="B212" s="4" t="s">
        <f>=HYPERLINK("https://rossileiloes.com.br/lote/detalhe/65129", " 11 MOTORES ESTACIONÁRIOS DYNAPAC")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2.500,00</t>
        </is>
      </c>
      <c r="F212" s="4" t="inlineStr">
        <is>
          <t>200.00</t>
        </is>
      </c>
    </row>
    <row collapsed="false" customFormat="false" customHeight="false" hidden="false" ht="12.1" outlineLevel="0" r="213">
      <c r="A213" s="5" t="s">
        <f>=HYPERLINK("https://rossileiloes.com.br/lote/detalhe/65134", "1031")</f>
      </c>
      <c r="B213" s="4" t="s">
        <f>=HYPERLINK("https://rossileiloes.com.br/lote/detalhe/65134", " 2 TALHAS ELÉTRICAS, CAP. 500 KG")</f>
      </c>
      <c r="C213" s="4" t="inlineStr">
        <is>
          <t>Não vendido</t>
        </is>
      </c>
      <c r="D213" s="4" t="inlineStr">
        <is>
          <t>1</t>
        </is>
      </c>
      <c r="E213" s="5" t="inlineStr">
        <is>
          <t>3.000,00</t>
        </is>
      </c>
      <c r="F213" s="4" t="inlineStr">
        <is>
          <t>200.00</t>
        </is>
      </c>
    </row>
    <row collapsed="false" customFormat="false" customHeight="false" hidden="false" ht="12.1" outlineLevel="0" r="214">
      <c r="A214" s="5" t="s">
        <f>=HYPERLINK("https://rossileiloes.com.br/lote/detalhe/65141", "1032")</f>
      </c>
      <c r="B214" s="4" t="s">
        <f>=HYPERLINK("https://rossileiloes.com.br/lote/detalhe/65141", " MOTORREDUTOR, REL. 1: 45, COM MOTOR ELÉTRICO 15 CV, 440 V")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2.000,00</t>
        </is>
      </c>
      <c r="F214" s="4" t="inlineStr">
        <is>
          <t>200.00</t>
        </is>
      </c>
    </row>
    <row collapsed="false" customFormat="false" customHeight="false" hidden="false" ht="12.1" outlineLevel="0" r="215">
      <c r="A215" s="5" t="s">
        <f>=HYPERLINK("https://rossileiloes.com.br/lote/detalhe/65152", "1033")</f>
      </c>
      <c r="B215" s="4" t="s">
        <f>=HYPERLINK("https://rossileiloes.com.br/lote/detalhe/65152", " COMPRESSOR RADIAL IBRAM, COM MOTOR ELÉTRICO 10 CV, E TENSÕES")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2.000,00</t>
        </is>
      </c>
      <c r="F215" s="4" t="inlineStr">
        <is>
          <t>200.00</t>
        </is>
      </c>
    </row>
    <row collapsed="false" customFormat="false" customHeight="false" hidden="false" ht="12.1" outlineLevel="0" r="216">
      <c r="A216" s="5" t="s">
        <f>=HYPERLINK("https://rossileiloes.com.br/lote/detalhe/65147", "1034")</f>
      </c>
      <c r="B216" s="4" t="s">
        <f>=HYPERLINK("https://rossileiloes.com.br/lote/detalhe/65147", " MOTOR ELÉTRICO WEG 30 CV, 8 PÓLOS, 440/660 V")</f>
      </c>
      <c r="C216" s="4" t="inlineStr">
        <is>
          <t>Não vendido</t>
        </is>
      </c>
      <c r="D216" s="4" t="inlineStr">
        <is>
          <t>2</t>
        </is>
      </c>
      <c r="E216" s="5" t="inlineStr">
        <is>
          <t>2.200,00</t>
        </is>
      </c>
      <c r="F216" s="4" t="inlineStr">
        <is>
          <t>200.00</t>
        </is>
      </c>
    </row>
    <row collapsed="false" customFormat="false" customHeight="false" hidden="false" ht="12.1" outlineLevel="0" r="217">
      <c r="A217" s="5" t="s">
        <f>=HYPERLINK("https://rossileiloes.com.br/lote/detalhe/65130", "1035")</f>
      </c>
      <c r="B217" s="4" t="s">
        <f>=HYPERLINK("https://rossileiloes.com.br/lote/detalhe/65130", " 5 MOTOBOMBAS KSB DIVERSAS")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5.000,00</t>
        </is>
      </c>
      <c r="F217" s="4" t="inlineStr">
        <is>
          <t>200.00</t>
        </is>
      </c>
    </row>
    <row collapsed="false" customFormat="false" customHeight="false" hidden="false" ht="12.1" outlineLevel="0" r="218">
      <c r="A218" s="5" t="s">
        <f>=HYPERLINK("https://rossileiloes.com.br/lote/detalhe/65149", "1036")</f>
      </c>
      <c r="B218" s="4" t="s">
        <f>=HYPERLINK("https://rossileiloes.com.br/lote/detalhe/65149", " 2 MOTOVIBRADORES VIMOT DE 1 HP, 6 PÓLOS E 1 MOTOVIBRADOR MARTIN DE 10 CV, 6 PÓLOS")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4.500,00</t>
        </is>
      </c>
      <c r="F218" s="4" t="inlineStr">
        <is>
          <t>200.00</t>
        </is>
      </c>
    </row>
    <row collapsed="false" customFormat="false" customHeight="false" hidden="false" ht="12.1" outlineLevel="0" r="219">
      <c r="A219" s="5" t="s">
        <f>=HYPERLINK("https://rossileiloes.com.br/lote/detalhe/65158", "1037")</f>
      </c>
      <c r="B219" s="4" t="s">
        <f>=HYPERLINK("https://rossileiloes.com.br/lote/detalhe/65158", " REDUTOR, REL. 1:7 P/ MOTOR DE APROX. 300 CV")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10.000,00</t>
        </is>
      </c>
      <c r="F219" s="4" t="inlineStr">
        <is>
          <t>250.00</t>
        </is>
      </c>
    </row>
    <row collapsed="false" customFormat="false" customHeight="false" hidden="false" ht="12.1" outlineLevel="0" r="220">
      <c r="A220" s="5" t="s">
        <f>=HYPERLINK("https://rossileiloes.com.br/lote/detalhe/65132", "1039")</f>
      </c>
      <c r="B220" s="4" t="s">
        <f>=HYPERLINK("https://rossileiloes.com.br/lote/detalhe/65132", " 4 EXAUSTORES PROJELMEC, Q:22000³/H , COM MOTOR 6 CV RPM 1150")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5.000,00</t>
        </is>
      </c>
      <c r="F220" s="4" t="inlineStr">
        <is>
          <t>200.00</t>
        </is>
      </c>
    </row>
    <row collapsed="false" customFormat="false" customHeight="false" hidden="false" ht="12.1" outlineLevel="0" r="221">
      <c r="A221" s="5" t="s">
        <f>=HYPERLINK("https://rossileiloes.com.br/lote/detalhe/65146", "1040")</f>
      </c>
      <c r="B221" s="4" t="s">
        <f>=HYPERLINK("https://rossileiloes.com.br/lote/detalhe/65146", " 2 MOTORES ELÉTRICOS WEG 50 CV, 6 PÓLOS, 3 TENSÕES")</f>
      </c>
      <c r="C221" s="4" t="inlineStr">
        <is>
          <t>Não vendido</t>
        </is>
      </c>
      <c r="D221" s="4" t="inlineStr">
        <is>
          <t>2</t>
        </is>
      </c>
      <c r="E221" s="5" t="inlineStr">
        <is>
          <t>4.700,00</t>
        </is>
      </c>
      <c r="F221" s="4" t="inlineStr">
        <is>
          <t>200.00</t>
        </is>
      </c>
    </row>
    <row collapsed="false" customFormat="false" customHeight="false" hidden="false" ht="12.1" outlineLevel="0" r="222">
      <c r="A222" s="5" t="s">
        <f>=HYPERLINK("https://rossileiloes.com.br/lote/detalhe/65160", "1041")</f>
      </c>
      <c r="B222" s="4" t="s">
        <f>=HYPERLINK("https://rossileiloes.com.br/lote/detalhe/65160", " COMPRESSOR DE PALHETA COMPAIR C/ PULMÃO, PRES. 16 BAR, COM MOTOR ELÉTRICO 15 CV")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8.400,00</t>
        </is>
      </c>
      <c r="F222" s="4" t="inlineStr">
        <is>
          <t>200.00</t>
        </is>
      </c>
    </row>
    <row collapsed="false" customFormat="false" customHeight="false" hidden="false" ht="12.1" outlineLevel="0" r="223">
      <c r="A223" s="5" t="s">
        <f>=HYPERLINK("https://rossileiloes.com.br/lote/detalhe/65135", "1042")</f>
      </c>
      <c r="B223" s="4" t="s">
        <f>=HYPERLINK("https://rossileiloes.com.br/lote/detalhe/65135", " 1 REDUTOR CESTARI, REL. 1:44 P/ MOTOR DE APROX. 200 CV E 1 REDUTOR TRANSMOTÉCNICA H1217, REL. 1:12 P/ MOTOR DE APROX. 150 CV")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15.000,00</t>
        </is>
      </c>
      <c r="F223" s="4" t="inlineStr">
        <is>
          <t>250.00</t>
        </is>
      </c>
    </row>
    <row collapsed="false" customFormat="false" customHeight="false" hidden="false" ht="12.1" outlineLevel="0" r="224">
      <c r="A224" s="5" t="s">
        <f>=HYPERLINK("https://rossileiloes.com.br/lote/detalhe/65162", "1045")</f>
      </c>
      <c r="B224" s="4" t="s">
        <f>=HYPERLINK("https://rossileiloes.com.br/lote/detalhe/65162", " ESTEIRA SANFONADA C/ RODÍZIOS, 3 M DE COMPRIMENTO (FECHADA)")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3.000,00</t>
        </is>
      </c>
      <c r="F224" s="4" t="inlineStr">
        <is>
          <t>200.00</t>
        </is>
      </c>
    </row>
    <row collapsed="false" customFormat="false" customHeight="false" hidden="false" ht="12.1" outlineLevel="0" r="225">
      <c r="A225" s="5" t="s">
        <f>=HYPERLINK("https://rossileiloes.com.br/lote/detalhe/65145", "1046")</f>
      </c>
      <c r="B225" s="4" t="s">
        <f>=HYPERLINK("https://rossileiloes.com.br/lote/detalhe/65145", " 2 EXAUSTORES C/ MOTOR ELÉTRICO 10 CV E 2 EXAUSTORES C/ MOTOR ELÉTRICO 5 CV")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6.000,00</t>
        </is>
      </c>
      <c r="F225" s="4" t="inlineStr">
        <is>
          <t>200.00</t>
        </is>
      </c>
    </row>
    <row collapsed="false" customFormat="false" customHeight="false" hidden="false" ht="12.1" outlineLevel="0" r="226">
      <c r="A226" s="5" t="s">
        <f>=HYPERLINK("https://rossileiloes.com.br/lote/detalhe/65138", "1048")</f>
      </c>
      <c r="B226" s="4" t="s">
        <f>=HYPERLINK("https://rossileiloes.com.br/lote/detalhe/65138", " MOTOREDUTOR SEW, REL. 1:35 POT. APROX. 50 CV (EIXO FRONTAL)")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7.500,00</t>
        </is>
      </c>
      <c r="F226" s="4" t="inlineStr">
        <is>
          <t>200.00</t>
        </is>
      </c>
    </row>
    <row collapsed="false" customFormat="false" customHeight="false" hidden="false" ht="12.1" outlineLevel="0" r="227">
      <c r="A227" s="5" t="s">
        <f>=HYPERLINK("https://rossileiloes.com.br/lote/detalhe/65131", "1051")</f>
      </c>
      <c r="B227" s="4" t="s">
        <f>=HYPERLINK("https://rossileiloes.com.br/lote/detalhe/65131", " 4 BOMBAS KSB DIVERSAS")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4.000,00</t>
        </is>
      </c>
      <c r="F227" s="4" t="inlineStr">
        <is>
          <t>200.00</t>
        </is>
      </c>
    </row>
    <row collapsed="false" customFormat="false" customHeight="false" hidden="false" ht="12.1" outlineLevel="0" r="228">
      <c r="A228" s="5" t="s">
        <f>=HYPERLINK("https://rossileiloes.com.br/lote/detalhe/65151", "1052")</f>
      </c>
      <c r="B228" s="4" t="s">
        <f>=HYPERLINK("https://rossileiloes.com.br/lote/detalhe/65151", " FURADEIRA DE COLUNA KONE RN-38, ANO: 1988")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3.500,00</t>
        </is>
      </c>
      <c r="F228" s="4" t="inlineStr">
        <is>
          <t>200.00</t>
        </is>
      </c>
    </row>
    <row collapsed="false" customFormat="false" customHeight="false" hidden="false" ht="12.1" outlineLevel="0" r="229">
      <c r="A229" s="5" t="s">
        <f>=HYPERLINK("https://rossileiloes.com.br/lote/detalhe/65173", "1053")</f>
      </c>
      <c r="B229" s="4" t="s">
        <f>=HYPERLINK("https://rossileiloes.com.br/lote/detalhe/65173", " 1 REDUTOR, REL. 1:35 P/ MOTOR DE APROX. 150 CV E 1 REDUTOR, REL. 1:11 P/ MOTOR DE 15 CV")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7.500,00</t>
        </is>
      </c>
      <c r="F229" s="4" t="inlineStr">
        <is>
          <t>200.00</t>
        </is>
      </c>
    </row>
    <row collapsed="false" customFormat="false" customHeight="false" hidden="false" ht="12.1" outlineLevel="0" r="230">
      <c r="A230" s="5" t="s">
        <f>=HYPERLINK("https://rossileiloes.com.br/lote/detalhe/65171", "1055")</f>
      </c>
      <c r="B230" s="4" t="s">
        <f>=HYPERLINK("https://rossileiloes.com.br/lote/detalhe/65171", " 4 PAINÉIS S/ COMPONENTES DIVERSOS")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2.500,00</t>
        </is>
      </c>
      <c r="F230" s="4" t="inlineStr">
        <is>
          <t>200.00</t>
        </is>
      </c>
    </row>
    <row collapsed="false" customFormat="false" customHeight="false" hidden="false" ht="12.1" outlineLevel="0" r="231">
      <c r="A231" s="5" t="s">
        <f>=HYPERLINK("https://rossileiloes.com.br/lote/detalhe/65168", "1056")</f>
      </c>
      <c r="B231" s="4" t="s">
        <f>=HYPERLINK("https://rossileiloes.com.br/lote/detalhe/65168", " TORRE DE RESFRIAMENTO ALPINA C/ MOTOR; DIM. 3X2X2 M")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1.500,00</t>
        </is>
      </c>
      <c r="F231" s="4" t="inlineStr">
        <is>
          <t>200.00</t>
        </is>
      </c>
    </row>
    <row collapsed="false" customFormat="false" customHeight="false" hidden="false" ht="12.1" outlineLevel="0" r="232">
      <c r="A232" s="5" t="s">
        <f>=HYPERLINK("https://rossileiloes.com.br/lote/detalhe/65170", "1057")</f>
      </c>
      <c r="B232" s="4" t="s">
        <f>=HYPERLINK("https://rossileiloes.com.br/lote/detalhe/65170", " CENTRÍFUGA EM AÇO INOX DIÂM. 1,8 M E ALTURA 1 M")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7.500,00</t>
        </is>
      </c>
      <c r="F232" s="4" t="inlineStr">
        <is>
          <t>200.00</t>
        </is>
      </c>
    </row>
    <row collapsed="false" customFormat="false" customHeight="false" hidden="false" ht="12.1" outlineLevel="0" r="233">
      <c r="A233" s="5" t="s">
        <f>=HYPERLINK("https://rossileiloes.com.br/lote/detalhe/65178", "1059")</f>
      </c>
      <c r="B233" s="4" t="s">
        <f>=HYPERLINK("https://rossileiloes.com.br/lote/detalhe/65178", " TORNO MECÂNICO IMOR HBX, BARRAMENTO: 1,5 M")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4.000,00</t>
        </is>
      </c>
      <c r="F233" s="4" t="inlineStr">
        <is>
          <t>200.00</t>
        </is>
      </c>
    </row>
    <row collapsed="false" customFormat="false" customHeight="false" hidden="false" ht="12.1" outlineLevel="0" r="234">
      <c r="A234" s="5" t="s">
        <f>=HYPERLINK("https://rossileiloes.com.br/lote/detalhe/65133", "1060")</f>
      </c>
      <c r="B234" s="4" t="s">
        <f>=HYPERLINK("https://rossileiloes.com.br/lote/detalhe/65133", " ESTUFA MARVI POT. 1000 W")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2.500,00</t>
        </is>
      </c>
      <c r="F234" s="4" t="inlineStr">
        <is>
          <t>200.00</t>
        </is>
      </c>
    </row>
    <row collapsed="false" customFormat="false" customHeight="false" hidden="false" ht="12.1" outlineLevel="0" r="235">
      <c r="A235" s="5" t="s">
        <f>=HYPERLINK("https://rossileiloes.com.br/lote/detalhe/65166", "1061")</f>
      </c>
      <c r="B235" s="4" t="s">
        <f>=HYPERLINK("https://rossileiloes.com.br/lote/detalhe/65166", " ALIMENTADOR VIBRATÓRIO C/ MOTOR ELÉTRICO 2 CV")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7.500,00</t>
        </is>
      </c>
      <c r="F235" s="4" t="inlineStr">
        <is>
          <t>200.00</t>
        </is>
      </c>
    </row>
    <row collapsed="false" customFormat="false" customHeight="false" hidden="false" ht="12.1" outlineLevel="0" r="236">
      <c r="A236" s="5" t="s">
        <f>=HYPERLINK("https://rossileiloes.com.br/lote/detalhe/65167", "1062")</f>
      </c>
      <c r="B236" s="4" t="s">
        <f>=HYPERLINK("https://rossileiloes.com.br/lote/detalhe/65167", " 1 FURADEIRA MELLO, 1 FURADEIRA ROCKET, 1 REBITADEIRA COLOMAN E 1 REBITADEIRA TAUMEL")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2.500,00</t>
        </is>
      </c>
      <c r="F236" s="4" t="inlineStr">
        <is>
          <t>200.00</t>
        </is>
      </c>
    </row>
    <row collapsed="false" customFormat="false" customHeight="false" hidden="false" ht="12.1" outlineLevel="0" r="237">
      <c r="A237" s="5" t="s">
        <f>=HYPERLINK("https://rossileiloes.com.br/lote/detalhe/65174", "1063")</f>
      </c>
      <c r="B237" s="4" t="s">
        <f>=HYPERLINK("https://rossileiloes.com.br/lote/detalhe/65174", " 3 UNIDADES HIDRÁULICAS VICKERS C/ MOTORES ELÉTRICOS DE 20, 10 E 10 CV")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7.500,00</t>
        </is>
      </c>
      <c r="F237" s="4" t="inlineStr">
        <is>
          <t>200.00</t>
        </is>
      </c>
    </row>
    <row collapsed="false" customFormat="false" customHeight="false" hidden="false" ht="12.1" outlineLevel="0" r="238">
      <c r="A238" s="5" t="s">
        <f>=HYPERLINK("https://rossileiloes.com.br/lote/detalhe/65139", "1064")</f>
      </c>
      <c r="B238" s="4" t="s">
        <f>=HYPERLINK("https://rossileiloes.com.br/lote/detalhe/65139", " MOTOBOMBA NET 6" C/ MOTOR ELÉTRICO 20 CV")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4.000,00</t>
        </is>
      </c>
      <c r="F238" s="4" t="inlineStr">
        <is>
          <t>200.00</t>
        </is>
      </c>
    </row>
    <row collapsed="false" customFormat="false" customHeight="false" hidden="false" ht="12.1" outlineLevel="0" r="239">
      <c r="A239" s="5" t="s">
        <f>=HYPERLINK("https://rossileiloes.com.br/lote/detalhe/65175", "1065")</f>
      </c>
      <c r="B239" s="4" t="s">
        <f>=HYPERLINK("https://rossileiloes.com.br/lote/detalhe/65175", " ESTUFA FABBER PRIMAR EM AÇO INOX DE 2 PORTAS")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5.000,00</t>
        </is>
      </c>
      <c r="F239" s="4" t="inlineStr">
        <is>
          <t>200.00</t>
        </is>
      </c>
    </row>
    <row collapsed="false" customFormat="false" customHeight="false" hidden="false" ht="12.1" outlineLevel="0" r="240">
      <c r="A240" s="5" t="s">
        <f>=HYPERLINK("https://rossileiloes.com.br/lote/detalhe/65172", "1066")</f>
      </c>
      <c r="B240" s="4" t="s">
        <f>=HYPERLINK("https://rossileiloes.com.br/lote/detalhe/65172", " 1 EXAUSTOR C/ MOTOR ELÉTRICO 40 CV E 1 EXAUSTOR C/ MOTOR ELÉTRICO 75 CV")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6.500,00</t>
        </is>
      </c>
      <c r="F240" s="4" t="inlineStr">
        <is>
          <t>200.00</t>
        </is>
      </c>
    </row>
    <row collapsed="false" customFormat="false" customHeight="false" hidden="false" ht="12.1" outlineLevel="0" r="241">
      <c r="A241" s="5" t="s">
        <f>=HYPERLINK("https://rossileiloes.com.br/lote/detalhe/65169", "1067")</f>
      </c>
      <c r="B241" s="4" t="s">
        <f>=HYPERLINK("https://rossileiloes.com.br/lote/detalhe/65169", " TALHA ELÉTRICA ATLAS, CAP. 5 T")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3.500,00</t>
        </is>
      </c>
      <c r="F241" s="4" t="inlineStr">
        <is>
          <t>200.00</t>
        </is>
      </c>
    </row>
    <row collapsed="false" customFormat="false" customHeight="false" hidden="false" ht="12.1" outlineLevel="0" r="242">
      <c r="A242" s="5" t="s">
        <f>=HYPERLINK("https://rossileiloes.com.br/lote/detalhe/65177", "1068")</f>
      </c>
      <c r="B242" s="4" t="s">
        <f>=HYPERLINK("https://rossileiloes.com.br/lote/detalhe/65177", " 4 EXAUSTORES C/ MOTOR ELÉTRICO DE 2, 2, 3 E 20 CV")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3.500,00</t>
        </is>
      </c>
      <c r="F242" s="4" t="inlineStr">
        <is>
          <t>200.00</t>
        </is>
      </c>
    </row>
    <row collapsed="false" customFormat="false" customHeight="false" hidden="false" ht="12.1" outlineLevel="0" r="243">
      <c r="A243" s="5" t="s">
        <f>=HYPERLINK("https://rossileiloes.com.br/lote/detalhe/65176", "1069")</f>
      </c>
      <c r="B243" s="4" t="s">
        <f>=HYPERLINK("https://rossileiloes.com.br/lote/detalhe/65176", " 3 EXAUSTORES SEM MOTOR E 1 COM MOTOR")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4.000,00</t>
        </is>
      </c>
      <c r="F243" s="4" t="inlineStr">
        <is>
          <t>200.00</t>
        </is>
      </c>
    </row>
    <row collapsed="false" customFormat="false" customHeight="false" hidden="false" ht="12.1" outlineLevel="0" r="244">
      <c r="A244" s="5" t="s">
        <f>=HYPERLINK("https://rossileiloes.com.br/lote/detalhe/65183", "1070")</f>
      </c>
      <c r="B244" s="4" t="s">
        <f>=HYPERLINK("https://rossileiloes.com.br/lote/detalhe/65183", " ESTEIRA TRANSPORTADORA C/ MOTORREDUTOR SEW, REL. 1:23,2, POT. 0,75 KW; COMP. 5 M")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3.000,00</t>
        </is>
      </c>
      <c r="F244" s="4" t="inlineStr">
        <is>
          <t>200.00</t>
        </is>
      </c>
    </row>
    <row collapsed="false" customFormat="false" customHeight="false" hidden="false" ht="12.1" outlineLevel="0" r="245">
      <c r="A245" s="5" t="s">
        <f>=HYPERLINK("https://rossileiloes.com.br/lote/detalhe/65279", "1071")</f>
      </c>
      <c r="B245" s="4" t="s">
        <f>=HYPERLINK("https://rossileiloes.com.br/lote/detalhe/65279", " PRENSA JADERT, CAP. 16 T, COM MOTOR ELÉTRICO 7,5 HP")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4.500,00</t>
        </is>
      </c>
      <c r="F245" s="4" t="inlineStr">
        <is>
          <t>200.00</t>
        </is>
      </c>
    </row>
    <row collapsed="false" customFormat="false" customHeight="false" hidden="false" ht="12.1" outlineLevel="0" r="246">
      <c r="A246" s="5" t="s">
        <f>=HYPERLINK("https://rossileiloes.com.br/lote/detalhe/65192", "1073")</f>
      </c>
      <c r="B246" s="4" t="s">
        <f>=HYPERLINK("https://rossileiloes.com.br/lote/detalhe/65192", " MISTURADOR DE TINTA C/ MOTOR ELÉTRICO 60 CV, COM UNIDADE E PISTÃO HIDRÁULICO")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7.500,00</t>
        </is>
      </c>
      <c r="F246" s="4" t="inlineStr">
        <is>
          <t>200.00</t>
        </is>
      </c>
    </row>
    <row collapsed="false" customFormat="false" customHeight="false" hidden="false" ht="12.1" outlineLevel="0" r="247">
      <c r="A247" s="5" t="s">
        <f>=HYPERLINK("https://rossileiloes.com.br/lote/detalhe/65184", "1074")</f>
      </c>
      <c r="B247" s="4" t="s">
        <f>=HYPERLINK("https://rossileiloes.com.br/lote/detalhe/65184", " LAVADOR DE TANQUE INUMET")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7.500,00</t>
        </is>
      </c>
      <c r="F247" s="4" t="inlineStr">
        <is>
          <t>200.00</t>
        </is>
      </c>
    </row>
    <row collapsed="false" customFormat="false" customHeight="false" hidden="false" ht="12.1" outlineLevel="0" r="248">
      <c r="A248" s="5" t="s">
        <f>=HYPERLINK("https://rossileiloes.com.br/lote/detalhe/65181", "1075")</f>
      </c>
      <c r="B248" s="4" t="s">
        <f>=HYPERLINK("https://rossileiloes.com.br/lote/detalhe/65181", " FILTROPRENSA S/ UNIDADE HIDRÁULICA")</f>
      </c>
      <c r="C248" s="4" t="inlineStr">
        <is>
          <t>Vendido</t>
        </is>
      </c>
      <c r="D248" s="4" t="inlineStr">
        <is>
          <t>2</t>
        </is>
      </c>
      <c r="E248" s="5" t="inlineStr">
        <is>
          <t>7.800,00</t>
        </is>
      </c>
      <c r="F248" s="4" t="inlineStr">
        <is>
          <t>200.00</t>
        </is>
      </c>
    </row>
    <row collapsed="false" customFormat="false" customHeight="false" hidden="false" ht="12.1" outlineLevel="0" r="249">
      <c r="A249" s="5" t="s">
        <f>=HYPERLINK("https://rossileiloes.com.br/lote/detalhe/65198", "1076")</f>
      </c>
      <c r="B249" s="4" t="s">
        <f>=HYPERLINK("https://rossileiloes.com.br/lote/detalhe/65198", " VÁLVULA ROTATIVA CONDOR EM AÇO INOX")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7.500,00</t>
        </is>
      </c>
      <c r="F249" s="4" t="inlineStr">
        <is>
          <t>200.00</t>
        </is>
      </c>
    </row>
    <row collapsed="false" customFormat="false" customHeight="false" hidden="false" ht="12.1" outlineLevel="0" r="250">
      <c r="A250" s="5" t="s">
        <f>=HYPERLINK("https://rossileiloes.com.br/lote/detalhe/65186", "1077")</f>
      </c>
      <c r="B250" s="4" t="s">
        <f>=HYPERLINK("https://rossileiloes.com.br/lote/detalhe/65186", " 1 TESOURA ELÉTRICA FISAME UIW C/ MOTOR ELÉTRICO 7,5 HP E 1 TESOURA ELÉTRICA FISAME S/ ESPECIFICAÇÕES")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7.500,00</t>
        </is>
      </c>
      <c r="F250" s="4" t="inlineStr">
        <is>
          <t>200.00</t>
        </is>
      </c>
    </row>
    <row collapsed="false" customFormat="false" customHeight="false" hidden="false" ht="12.1" outlineLevel="0" r="251">
      <c r="A251" s="5" t="s">
        <f>=HYPERLINK("https://rossileiloes.com.br/lote/detalhe/65256", "1078")</f>
      </c>
      <c r="B251" s="4" t="s">
        <f>=HYPERLINK("https://rossileiloes.com.br/lote/detalhe/65256", " REDUTOR, REL. 1:60 P/ MOTOR DE 20 CV")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5.000,00</t>
        </is>
      </c>
      <c r="F251" s="4" t="inlineStr">
        <is>
          <t>200.00</t>
        </is>
      </c>
    </row>
    <row collapsed="false" customFormat="false" customHeight="false" hidden="false" ht="12.1" outlineLevel="0" r="252">
      <c r="A252" s="5" t="s">
        <f>=HYPERLINK("https://rossileiloes.com.br/lote/detalhe/65182", "1079")</f>
      </c>
      <c r="B252" s="4" t="s">
        <f>=HYPERLINK("https://rossileiloes.com.br/lote/detalhe/65182", " REDUTOR CESTARI, REL. 1:14 P/ MOTOR DE APROX. 300 CV")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11.500,00</t>
        </is>
      </c>
      <c r="F252" s="4" t="inlineStr">
        <is>
          <t>250.00</t>
        </is>
      </c>
    </row>
    <row collapsed="false" customFormat="false" customHeight="false" hidden="false" ht="12.1" outlineLevel="0" r="253">
      <c r="A253" s="5" t="s">
        <f>=HYPERLINK("https://rossileiloes.com.br/lote/detalhe/65237", "1080")</f>
      </c>
      <c r="B253" s="4" t="s">
        <f>=HYPERLINK("https://rossileiloes.com.br/lote/detalhe/65237", " EXAUSTOR PROJELMEC")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4.000,00</t>
        </is>
      </c>
      <c r="F253" s="4" t="inlineStr">
        <is>
          <t>200.00</t>
        </is>
      </c>
    </row>
    <row collapsed="false" customFormat="false" customHeight="false" hidden="false" ht="12.1" outlineLevel="0" r="254">
      <c r="A254" s="5" t="s">
        <f>=HYPERLINK("https://rossileiloes.com.br/lote/detalhe/65280", "1081")</f>
      </c>
      <c r="B254" s="4" t="s">
        <f>=HYPERLINK("https://rossileiloes.com.br/lote/detalhe/65280", " 3 ESTEIRAS EM AÇO INOX")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6.000,00</t>
        </is>
      </c>
      <c r="F254" s="4" t="inlineStr">
        <is>
          <t>200.00</t>
        </is>
      </c>
    </row>
    <row collapsed="false" customFormat="false" customHeight="false" hidden="false" ht="12.1" outlineLevel="0" r="255">
      <c r="A255" s="5" t="s">
        <f>=HYPERLINK("https://rossileiloes.com.br/lote/detalhe/65212", "1082")</f>
      </c>
      <c r="B255" s="4" t="s">
        <f>=HYPERLINK("https://rossileiloes.com.br/lote/detalhe/65212", " 1 GUILHOTINA PEXTO F3354")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6.000,00</t>
        </is>
      </c>
      <c r="F255" s="4" t="inlineStr">
        <is>
          <t>200.00</t>
        </is>
      </c>
    </row>
    <row collapsed="false" customFormat="false" customHeight="false" hidden="false" ht="12.1" outlineLevel="0" r="256">
      <c r="A256" s="5" t="s">
        <f>=HYPERLINK("https://rossileiloes.com.br/lote/detalhe/65190", "1085")</f>
      </c>
      <c r="B256" s="4" t="s">
        <f>=HYPERLINK("https://rossileiloes.com.br/lote/detalhe/65190", " EXAUSTOR COM MOTOR ELÉTRICO 25 CV")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2.500,00</t>
        </is>
      </c>
      <c r="F256" s="4" t="inlineStr">
        <is>
          <t>200.00</t>
        </is>
      </c>
    </row>
    <row collapsed="false" customFormat="false" customHeight="false" hidden="false" ht="12.1" outlineLevel="0" r="257">
      <c r="A257" s="5" t="s">
        <f>=HYPERLINK("https://rossileiloes.com.br/lote/detalhe/65194", "1086")</f>
      </c>
      <c r="B257" s="4" t="s">
        <f>=HYPERLINK("https://rossileiloes.com.br/lote/detalhe/65194", " 2 REDUTORES, REL. 1:21 P/ MOTOR DE APROX. 75 CV")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10.000,00</t>
        </is>
      </c>
      <c r="F257" s="4" t="inlineStr">
        <is>
          <t>250.00</t>
        </is>
      </c>
    </row>
    <row collapsed="false" customFormat="false" customHeight="false" hidden="false" ht="12.1" outlineLevel="0" r="258">
      <c r="A258" s="5" t="s">
        <f>=HYPERLINK("https://rossileiloes.com.br/lote/detalhe/65197", "1087")</f>
      </c>
      <c r="B258" s="4" t="s">
        <f>=HYPERLINK("https://rossileiloes.com.br/lote/detalhe/65197", " CALHA VIBRATÓRIA, DIM. 2X0,9 M")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5.000,00</t>
        </is>
      </c>
      <c r="F258" s="4" t="inlineStr">
        <is>
          <t>200.00</t>
        </is>
      </c>
    </row>
    <row collapsed="false" customFormat="false" customHeight="false" hidden="false" ht="12.1" outlineLevel="0" r="259">
      <c r="A259" s="5" t="s">
        <f>=HYPERLINK("https://rossileiloes.com.br/lote/detalhe/65180", "1088")</f>
      </c>
      <c r="B259" s="4" t="s">
        <f>=HYPERLINK("https://rossileiloes.com.br/lote/detalhe/65180", " CALHA VIBRATÓRIA, DIM. 3X0,9 M")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6.000,00</t>
        </is>
      </c>
      <c r="F259" s="4" t="inlineStr">
        <is>
          <t>200.00</t>
        </is>
      </c>
    </row>
    <row collapsed="false" customFormat="false" customHeight="false" hidden="false" ht="12.1" outlineLevel="0" r="260">
      <c r="A260" s="5" t="s">
        <f>=HYPERLINK("https://rossileiloes.com.br/lote/detalhe/65179", "1089")</f>
      </c>
      <c r="B260" s="4" t="s">
        <f>=HYPERLINK("https://rossileiloes.com.br/lote/detalhe/65179", " LAVADORA DE PEÇAS EM AÇO INOX, DIM. 1,3X0,85 M")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3.000,00</t>
        </is>
      </c>
      <c r="F260" s="4" t="inlineStr">
        <is>
          <t>200.00</t>
        </is>
      </c>
    </row>
    <row collapsed="false" customFormat="false" customHeight="false" hidden="false" ht="12.1" outlineLevel="0" r="261">
      <c r="A261" s="5" t="s">
        <f>=HYPERLINK("https://rossileiloes.com.br/lote/detalhe/65196", "1090")</f>
      </c>
      <c r="B261" s="4" t="s">
        <f>=HYPERLINK("https://rossileiloes.com.br/lote/detalhe/65196", " ESTEIRA TRANSPORTADORA DE CAVACO COM MOTORREDUTOR, COMP. 4 M")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3.500,00</t>
        </is>
      </c>
      <c r="F261" s="4" t="inlineStr">
        <is>
          <t>200.00</t>
        </is>
      </c>
    </row>
    <row collapsed="false" customFormat="false" customHeight="false" hidden="false" ht="12.1" outlineLevel="0" r="262">
      <c r="A262" s="5" t="s">
        <f>=HYPERLINK("https://rossileiloes.com.br/lote/detalhe/65187", "1091")</f>
      </c>
      <c r="B262" s="4" t="s">
        <f>=HYPERLINK("https://rossileiloes.com.br/lote/detalhe/65187", " 5 EXAUSTORES AR BRASIL COM MOTOR ELÉTRICO 25 CV")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12.500,00</t>
        </is>
      </c>
      <c r="F262" s="4" t="inlineStr">
        <is>
          <t>250.00</t>
        </is>
      </c>
    </row>
    <row collapsed="false" customFormat="false" customHeight="false" hidden="false" ht="12.1" outlineLevel="0" r="263">
      <c r="A263" s="5" t="s">
        <f>=HYPERLINK("https://rossileiloes.com.br/lote/detalhe/65229", "1093")</f>
      </c>
      <c r="B263" s="4" t="s">
        <f>=HYPERLINK("https://rossileiloes.com.br/lote/detalhe/65229", " MOTOBOMBA OMEL EM INOX, COM MOTOR ELÉTRICO 40 CV")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6.000,00</t>
        </is>
      </c>
      <c r="F263" s="4" t="inlineStr">
        <is>
          <t>200.00</t>
        </is>
      </c>
    </row>
    <row collapsed="false" customFormat="false" customHeight="false" hidden="false" ht="12.1" outlineLevel="0" r="264">
      <c r="A264" s="5" t="s">
        <f>=HYPERLINK("https://rossileiloes.com.br/lote/detalhe/65188", "1094")</f>
      </c>
      <c r="B264" s="4" t="s">
        <f>=HYPERLINK("https://rossileiloes.com.br/lote/detalhe/65188", " TORRE DE RESFRIAMENTO S/ ESPECIFICAÇÕES")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1.250,00</t>
        </is>
      </c>
      <c r="F264" s="4" t="inlineStr">
        <is>
          <t>200.00</t>
        </is>
      </c>
    </row>
    <row collapsed="false" customFormat="false" customHeight="false" hidden="false" ht="12.1" outlineLevel="0" r="265">
      <c r="A265" s="5" t="s">
        <f>=HYPERLINK("https://rossileiloes.com.br/lote/detalhe/65242", "1095")</f>
      </c>
      <c r="B265" s="4" t="s">
        <f>=HYPERLINK("https://rossileiloes.com.br/lote/detalhe/65242", " PERFURADORA, CAP. 6 M")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7.500,00</t>
        </is>
      </c>
      <c r="F265" s="4" t="inlineStr">
        <is>
          <t>200.00</t>
        </is>
      </c>
    </row>
    <row collapsed="false" customFormat="false" customHeight="false" hidden="false" ht="12.1" outlineLevel="0" r="266">
      <c r="A266" s="5" t="s">
        <f>=HYPERLINK("https://rossileiloes.com.br/lote/detalhe/65202", "1096")</f>
      </c>
      <c r="B266" s="4" t="s">
        <f>=HYPERLINK("https://rossileiloes.com.br/lote/detalhe/65202", " 2 TANQUES EM AÇO CARBONO, DIÂM. 1,2 M E ALTURA 1 M")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1.500,00</t>
        </is>
      </c>
      <c r="F266" s="4" t="inlineStr">
        <is>
          <t>200.00</t>
        </is>
      </c>
    </row>
    <row collapsed="false" customFormat="false" customHeight="false" hidden="false" ht="12.1" outlineLevel="0" r="267">
      <c r="A267" s="5" t="s">
        <f>=HYPERLINK("https://rossileiloes.com.br/lote/detalhe/65185", "1097")</f>
      </c>
      <c r="B267" s="4" t="s">
        <f>=HYPERLINK("https://rossileiloes.com.br/lote/detalhe/65185", " APROX. 35 ROSCAS TRANPORTADORAS DIVERSAS")</f>
      </c>
      <c r="C267" s="4" t="inlineStr">
        <is>
          <t>Não vendido</t>
        </is>
      </c>
      <c r="D267" s="4" t="inlineStr">
        <is>
          <t>0</t>
        </is>
      </c>
      <c r="E267" s="5" t="inlineStr">
        <is>
          <t>17.500,00</t>
        </is>
      </c>
      <c r="F267" s="4" t="inlineStr">
        <is>
          <t>250.00</t>
        </is>
      </c>
    </row>
    <row collapsed="false" customFormat="false" customHeight="false" hidden="false" ht="12.1" outlineLevel="0" r="268">
      <c r="A268" s="5" t="s">
        <f>=HYPERLINK("https://rossileiloes.com.br/lote/detalhe/65215", "1099")</f>
      </c>
      <c r="B268" s="4" t="s">
        <f>=HYPERLINK("https://rossileiloes.com.br/lote/detalhe/65215", " GRANULADOR S/ ESPECIFICAÇÕES")</f>
      </c>
      <c r="C268" s="4" t="inlineStr">
        <is>
          <t>Não vendido</t>
        </is>
      </c>
      <c r="D268" s="4" t="inlineStr">
        <is>
          <t>0</t>
        </is>
      </c>
      <c r="E268" s="5" t="inlineStr">
        <is>
          <t>2.500,00</t>
        </is>
      </c>
      <c r="F268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2026-06-06T20:25:15.00Z</dcterms:created>
  <dc:creator>Tellks Tecnologia</dc:creator>
  <cp:revision>0</cp:revision>
</cp:coreProperties>
</file>