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=HYPERLINK("https://rossileiloes.com.br/lote/detalhe/99544", "001")</f>
      </c>
      <c r="B11" s="4" t="s">
        <f>=HYPERLINK("https://rossileiloes.com.br/lote/detalhe/99544", "[ VÍDEO ] Eixo dianteiro JCB 456 Serial 3.31342.3")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=HYPERLINK("https://rossileiloes.com.br/lote/detalhe/99541", "002")</f>
      </c>
      <c r="B12" s="4" t="s">
        <f>=HYPERLINK("https://rossileiloes.com.br/lote/detalhe/99541", "[ VÍDEO ] Eixo Traseiro JCB 456  serial 3.31344.3")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=HYPERLINK("https://rossileiloes.com.br/lote/detalhe/99543", "003")</f>
      </c>
      <c r="B13" s="4" t="s">
        <f>=HYPERLINK("https://rossileiloes.com.br/lote/detalhe/99543", "[ VÍDEO ] Motor Volvo D7 Sem bomba injetora, motor de partida e alternador")</f>
      </c>
      <c r="C13" s="4" t="inlineStr">
        <is>
          <t>Vendido</t>
        </is>
      </c>
      <c r="D13" s="4" t="inlineStr">
        <is>
          <t>29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=HYPERLINK("https://rossileiloes.com.br/lote/detalhe/99539", "004")</f>
      </c>
      <c r="B14" s="4" t="s">
        <f>=HYPERLINK("https://rossileiloes.com.br/lote/detalhe/99539", "[ VÍDEO ] Transmissao SP 8000 e Conversor de Torque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=HYPERLINK("https://rossileiloes.com.br/lote/detalhe/99540", "005")</f>
      </c>
      <c r="B15" s="4" t="s">
        <f>=HYPERLINK("https://rossileiloes.com.br/lote/detalhe/99540", "[ VÍDEO ] Transmissão Carrara p/ Retroescavadeira 4x2 sem grupo de válvulas")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=HYPERLINK("https://rossileiloes.com.br/lote/detalhe/99553", "006")</f>
      </c>
      <c r="B16" s="4" t="s">
        <f>=HYPERLINK("https://rossileiloes.com.br/lote/detalhe/99553", " Cacamba trapezoidal nova")</f>
      </c>
      <c r="C16" s="4" t="inlineStr">
        <is>
          <t>Lote retirado</t>
        </is>
      </c>
      <c r="D16" s="4" t="inlineStr">
        <is>
          <t>4</t>
        </is>
      </c>
      <c r="E16" s="5" t="inlineStr">
        <is>
          <t>2.625,00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=HYPERLINK("https://rossileiloes.com.br/lote/detalhe/99542", "007")</f>
      </c>
      <c r="B17" s="4" t="s">
        <f>=HYPERLINK("https://rossileiloes.com.br/lote/detalhe/99542", "[ VÍDEO ] Eixo traseiro Caterpillar 950F")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=HYPERLINK("https://rossileiloes.com.br/lote/detalhe/99548", "008")</f>
      </c>
      <c r="B18" s="4" t="s">
        <f>=HYPERLINK("https://rossileiloes.com.br/lote/detalhe/99548", "[ VÍDEO ] Eixo Dianteiro Caterpillar 950F 8R4666")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=HYPERLINK("https://rossileiloes.com.br/lote/detalhe/99552", "009")</f>
      </c>
      <c r="B19" s="4" t="s">
        <f>=HYPERLINK("https://rossileiloes.com.br/lote/detalhe/99552", " Motor caterpillar C15 sem modulo e bomba")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=HYPERLINK("https://rossileiloes.com.br/lote/detalhe/99545", "010")</f>
      </c>
      <c r="B20" s="4" t="s">
        <f>=HYPERLINK("https://rossileiloes.com.br/lote/detalhe/99545", " Coroa de Giro PC200 serie 6 - 110 dentes")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=HYPERLINK("https://rossileiloes.com.br/lote/detalhe/99546", "011")</f>
      </c>
      <c r="B21" s="4" t="s">
        <f>=HYPERLINK("https://rossileiloes.com.br/lote/detalhe/99546", "[ VÍDEO ] 3 Bombas limpa lodo")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=HYPERLINK("https://rossileiloes.com.br/lote/detalhe/99551", "012")</f>
      </c>
      <c r="B22" s="4" t="s">
        <f>=HYPERLINK("https://rossileiloes.com.br/lote/detalhe/99551", "[ VÍDEO ] Gerador Militar Modelo 4A032-II 3KW")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=HYPERLINK("https://rossileiloes.com.br/lote/detalhe/99547", "013")</f>
      </c>
      <c r="B23" s="4" t="s">
        <f>=HYPERLINK("https://rossileiloes.com.br/lote/detalhe/99547", " Cabine Motoniveladora Caterpillar modelo 120G com vidros")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=HYPERLINK("https://rossileiloes.com.br/lote/detalhe/99549", "014")</f>
      </c>
      <c r="B24" s="4" t="s">
        <f>=HYPERLINK("https://rossileiloes.com.br/lote/detalhe/99549", " Cabine Escavadeira Caterpillar modelo 320D")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=HYPERLINK("https://rossileiloes.com.br/lote/detalhe/99556", "015")</f>
      </c>
      <c r="B25" s="4" t="s">
        <f>=HYPERLINK("https://rossileiloes.com.br/lote/detalhe/99556", "[ VÍDEO ] Redutor de Giro Escavadeira Fiat Allis S90 completo")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=HYPERLINK("https://rossileiloes.com.br/lote/detalhe/99555", "016")</f>
      </c>
      <c r="B26" s="4" t="s">
        <f>=HYPERLINK("https://rossileiloes.com.br/lote/detalhe/99555", " Redutor de Giro Escavadeira Case 888 sem motor")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=HYPERLINK("https://rossileiloes.com.br/lote/detalhe/99557", "017")</f>
      </c>
      <c r="B27" s="4" t="s">
        <f>=HYPERLINK("https://rossileiloes.com.br/lote/detalhe/99557", "[ VÍDEO ] Redutor de  Giro Escavadeira Komatsu PC600 com motor")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=HYPERLINK("https://rossileiloes.com.br/lote/detalhe/99558", "018")</f>
      </c>
      <c r="B28" s="4" t="s">
        <f>=HYPERLINK("https://rossileiloes.com.br/lote/detalhe/99558", "[ VÍDEO ] Redutor de Giro Escavadeira Caterpillar 320BL com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=HYPERLINK("https://rossileiloes.com.br/lote/detalhe/99554", "019")</f>
      </c>
      <c r="B29" s="4" t="s">
        <f>=HYPERLINK("https://rossileiloes.com.br/lote/detalhe/99554", "[ VÍDEO ] Redutor de Giro Escavadeira Caterpillar 336D sem motor hidraulico")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=HYPERLINK("https://rossileiloes.com.br/lote/detalhe/99559", "020")</f>
      </c>
      <c r="B30" s="4" t="s">
        <f>=HYPERLINK("https://rossileiloes.com.br/lote/detalhe/99559", " transmissao Pa carregadeira Komatsu WA320")</f>
      </c>
      <c r="C30" s="4" t="inlineStr">
        <is>
          <t>Vendido</t>
        </is>
      </c>
      <c r="D30" s="4" t="inlineStr">
        <is>
          <t>2</t>
        </is>
      </c>
      <c r="E30" s="5" t="inlineStr">
        <is>
          <t>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=HYPERLINK("https://rossileiloes.com.br/lote/detalhe/99560", "023")</f>
      </c>
      <c r="B31" s="4" t="s">
        <f>=HYPERLINK("https://rossileiloes.com.br/lote/detalhe/99560", " Coroa de Giro Escavadeira Caterpillar 320CL")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=HYPERLINK("https://rossileiloes.com.br/lote/detalhe/99562", "024")</f>
      </c>
      <c r="B32" s="4" t="s">
        <f>=HYPERLINK("https://rossileiloes.com.br/lote/detalhe/99562", " Coroa de Giro Esacadeira Fiat Allis S90")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=HYPERLINK("https://rossileiloes.com.br/lote/detalhe/99564", "025")</f>
      </c>
      <c r="B33" s="4" t="s">
        <f>=HYPERLINK("https://rossileiloes.com.br/lote/detalhe/99564", " 2 Pistoes de levante Escavadeira Komatsu PC150")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=HYPERLINK("https://rossileiloes.com.br/lote/detalhe/99567", "026")</f>
      </c>
      <c r="B34" s="4" t="s">
        <f>=HYPERLINK("https://rossileiloes.com.br/lote/detalhe/99567", " 2 Pistoes de levante Escavadeira JCB JS330")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=HYPERLINK("https://rossileiloes.com.br/lote/detalhe/99566", "027")</f>
      </c>
      <c r="B35" s="4" t="s">
        <f>=HYPERLINK("https://rossileiloes.com.br/lote/detalhe/99566", " 2 Rodas Pa Carregadeira Case W18 compativel com Fiat Allis 1500B")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=HYPERLINK("https://rossileiloes.com.br/lote/detalhe/99563", "028")</f>
      </c>
      <c r="B36" s="4" t="s">
        <f>=HYPERLINK("https://rossileiloes.com.br/lote/detalhe/99563", "[ VÍDEO ] Motor Diesel Volvo D16 sem modulo")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=HYPERLINK("https://rossileiloes.com.br/lote/detalhe/99568", "029")</f>
      </c>
      <c r="B37" s="4" t="s">
        <f>=HYPERLINK("https://rossileiloes.com.br/lote/detalhe/99568", "[ VÍDEO ] Transmissão Pá Carregadeira SEM modelo 659C")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=HYPERLINK("https://rossileiloes.com.br/lote/detalhe/99570", "030")</f>
      </c>
      <c r="B38" s="4" t="s">
        <f>=HYPERLINK("https://rossileiloes.com.br/lote/detalhe/99570", "[ VÍDEO ] Motor Perkins 6357 com cambio")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=HYPERLINK("https://rossileiloes.com.br/lote/detalhe/99578", "032")</f>
      </c>
      <c r="B39" s="4" t="s">
        <f>=HYPERLINK("https://rossileiloes.com.br/lote/detalhe/99578", "[ VÍDEO ] Comando Final Trator de Esteira Catepillar D8L com seguimentos")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=HYPERLINK("https://rossileiloes.com.br/lote/detalhe/99581", "033")</f>
      </c>
      <c r="B40" s="4" t="s">
        <f>=HYPERLINK("https://rossileiloes.com.br/lote/detalhe/99581", "[ VÍDEO ] Comando Hidraulico Esacavdeira Caterpillar 320C")</f>
      </c>
      <c r="C40" s="4" t="inlineStr">
        <is>
          <t>Vendido</t>
        </is>
      </c>
      <c r="D40" s="4" t="inlineStr">
        <is>
          <t>1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=HYPERLINK("https://rossileiloes.com.br/lote/detalhe/99573", "034")</f>
      </c>
      <c r="B41" s="4" t="s">
        <f>=HYPERLINK("https://rossileiloes.com.br/lote/detalhe/99573", "[ VÍDEO ] Comando Hidráulico Escavadeira Caterpillar 336D")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=HYPERLINK("https://rossileiloes.com.br/lote/detalhe/99579", "035")</f>
      </c>
      <c r="B42" s="4" t="s">
        <f>=HYPERLINK("https://rossileiloes.com.br/lote/detalhe/99579", "[ VÍDEO ] Comando Hidráulico Escavadeira Fiat Allis FX215")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=HYPERLINK("https://rossileiloes.com.br/lote/detalhe/99571", "036")</f>
      </c>
      <c r="B43" s="4" t="s">
        <f>=HYPERLINK("https://rossileiloes.com.br/lote/detalhe/99571", "[ VÍDEO ] Redutor de Translacao com motor  Escavadeira Komatsu PC600 com roda motriz")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=HYPERLINK("https://rossileiloes.com.br/lote/detalhe/99582", "037")</f>
      </c>
      <c r="B44" s="4" t="s">
        <f>=HYPERLINK("https://rossileiloes.com.br/lote/detalhe/99582", "[ VÍDEO ] Redutor de Translação  Escavadeira Caterpillar 336D")</f>
      </c>
      <c r="C44" s="4" t="inlineStr">
        <is>
          <t>Vendido</t>
        </is>
      </c>
      <c r="D44" s="4" t="inlineStr">
        <is>
          <t>1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=HYPERLINK("https://rossileiloes.com.br/lote/detalhe/99574", "038")</f>
      </c>
      <c r="B45" s="4" t="s">
        <f>=HYPERLINK("https://rossileiloes.com.br/lote/detalhe/99574", "[ VÍDEO ] Redutor de Translação com motor  Escavadeira Fiat Allis FX215 com roda motriz")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=HYPERLINK("https://rossileiloes.com.br/lote/detalhe/99572", "039")</f>
      </c>
      <c r="B46" s="4" t="s">
        <f>=HYPERLINK("https://rossileiloes.com.br/lote/detalhe/99572", "[ VÍDEO ] Redutor de Translação com motor  Escavadeira Liebheer 942C com roda motriz")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=HYPERLINK("https://rossileiloes.com.br/lote/detalhe/99575", "040")</f>
      </c>
      <c r="B47" s="4" t="s">
        <f>=HYPERLINK("https://rossileiloes.com.br/lote/detalhe/99575", "[ VÍDEO ] Bomba Hidraulica Escavadeira Case 888 CKE")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3.250,00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=HYPERLINK("https://rossileiloes.com.br/lote/detalhe/99580", "041")</f>
      </c>
      <c r="B48" s="4" t="s">
        <f>=HYPERLINK("https://rossileiloes.com.br/lote/detalhe/99580", "[ VÍDEO ] Bomba Hidraulica Escavadeira Fiat Allis S90")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=HYPERLINK("https://rossileiloes.com.br/lote/detalhe/99577", "042")</f>
      </c>
      <c r="B49" s="4" t="s">
        <f>=HYPERLINK("https://rossileiloes.com.br/lote/detalhe/99577", "[ VÍDEO ] Redutor de Giro Escavadeira Caterpillar 325BL")</f>
      </c>
      <c r="C49" s="4" t="inlineStr">
        <is>
          <t>Vendido</t>
        </is>
      </c>
      <c r="D49" s="4" t="inlineStr">
        <is>
          <t>7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=HYPERLINK("https://rossileiloes.com.br/lote/detalhe/99576", "043")</f>
      </c>
      <c r="B50" s="4" t="s">
        <f>=HYPERLINK("https://rossileiloes.com.br/lote/detalhe/99576", " Pistao da lanca Escavadeira Hyundai R320")</f>
      </c>
      <c r="C50" s="4" t="inlineStr">
        <is>
          <t>Vendido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=HYPERLINK("https://rossileiloes.com.br/lote/detalhe/99584", "044")</f>
      </c>
      <c r="B51" s="4" t="s">
        <f>=HYPERLINK("https://rossileiloes.com.br/lote/detalhe/99584", "[ VÍDEO ] 2 Rodas para carregadeira aro 25")</f>
      </c>
      <c r="C51" s="4" t="inlineStr">
        <is>
          <t>Vendido</t>
        </is>
      </c>
      <c r="D51" s="4" t="inlineStr">
        <is>
          <t>5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=HYPERLINK("https://rossileiloes.com.br/lote/detalhe/99583", "045")</f>
      </c>
      <c r="B52" s="4" t="s">
        <f>=HYPERLINK("https://rossileiloes.com.br/lote/detalhe/99583", "[ VÍDEO ] 2 Rodas para Pa carregadeira Komatsu WA320 aro 25")</f>
      </c>
      <c r="C52" s="4" t="inlineStr">
        <is>
          <t>Vendido</t>
        </is>
      </c>
      <c r="D52" s="4" t="inlineStr">
        <is>
          <t>3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=HYPERLINK("https://rossileiloes.com.br/lote/detalhe/99585", "046")</f>
      </c>
      <c r="B53" s="4" t="s">
        <f>=HYPERLINK("https://rossileiloes.com.br/lote/detalhe/99585", "[ VÍDEO ] 2 Rodas Retroescavadeira Hyundai H930C aro 25")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=HYPERLINK("https://rossileiloes.com.br/lote/detalhe/99596", "047")</f>
      </c>
      <c r="B54" s="4" t="s">
        <f>=HYPERLINK("https://rossileiloes.com.br/lote/detalhe/99596", "[ VÍDEOS ] Extrator de tubo para perfuracao hidraulico com Unidade hidraulica")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=HYPERLINK("https://rossileiloes.com.br/lote/detalhe/99586", "048")</f>
      </c>
      <c r="B55" s="4" t="s">
        <f>=HYPERLINK("https://rossileiloes.com.br/lote/detalhe/99586", " Eixo traseiro  Pa Carregadeira Liebherr L580")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=HYPERLINK("https://rossileiloes.com.br/lote/detalhe/99593", "049")</f>
      </c>
      <c r="B56" s="4" t="s">
        <f>=HYPERLINK("https://rossileiloes.com.br/lote/detalhe/99593", "[ VÍDEO ] Tanque de Arrasto para Piche (Vaca Preta)")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=HYPERLINK("https://rossileiloes.com.br/lote/detalhe/99587", "050")</f>
      </c>
      <c r="B57" s="4" t="s">
        <f>=HYPERLINK("https://rossileiloes.com.br/lote/detalhe/99587", "[ VÍDEOS ] Eixo Dianteiro Pa carregadeira Caterpillar 938G")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=HYPERLINK("https://rossileiloes.com.br/lote/detalhe/99594", "052")</f>
      </c>
      <c r="B58" s="4" t="s">
        <f>=HYPERLINK("https://rossileiloes.com.br/lote/detalhe/99594", "[ VÍDEO ] Concha para Escavadeira Caterpillar 325B")</f>
      </c>
      <c r="C58" s="4" t="inlineStr">
        <is>
          <t>Vendido</t>
        </is>
      </c>
      <c r="D58" s="4" t="inlineStr">
        <is>
          <t>5</t>
        </is>
      </c>
      <c r="E58" s="5" t="inlineStr">
        <is>
          <t>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=HYPERLINK("https://rossileiloes.com.br/lote/detalhe/99598", "053")</f>
      </c>
      <c r="B59" s="4" t="s">
        <f>=HYPERLINK("https://rossileiloes.com.br/lote/detalhe/99598", "[ VÍDEO ] Ripper  para trator de esteira Komatsu D61")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8.000,00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=HYPERLINK("https://rossileiloes.com.br/lote/detalhe/99591", "054")</f>
      </c>
      <c r="B60" s="4" t="s">
        <f>=HYPERLINK("https://rossileiloes.com.br/lote/detalhe/99591", "[ VÍDEO ] 2 Colares de esteira Trator Caterpillar D6M com mao de amigo")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=HYPERLINK("https://rossileiloes.com.br/lote/detalhe/99600", "055")</f>
      </c>
      <c r="B61" s="4" t="s">
        <f>=HYPERLINK("https://rossileiloes.com.br/lote/detalhe/99600", "[ VÍDEO ] Cabine Pá carregadeira Hyundai HL760-7A")</f>
      </c>
      <c r="C61" s="4" t="inlineStr">
        <is>
          <t>Vendido</t>
        </is>
      </c>
      <c r="D61" s="4" t="inlineStr">
        <is>
          <t>5</t>
        </is>
      </c>
      <c r="E61" s="5" t="inlineStr">
        <is>
          <t>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=HYPERLINK("https://rossileiloes.com.br/lote/detalhe/99588", "056")</f>
      </c>
      <c r="B62" s="4" t="s">
        <f>=HYPERLINK("https://rossileiloes.com.br/lote/detalhe/99588", "[ VÍDEO ] Tandem de Motoniveladora XCMG 180")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=HYPERLINK("https://rossileiloes.com.br/lote/detalhe/99589", "058")</f>
      </c>
      <c r="B63" s="4" t="s">
        <f>=HYPERLINK("https://rossileiloes.com.br/lote/detalhe/99589", "[ VÍDEO ] Transmissao ZF-4WG190 de Pa Carregadeira Hyundai HL757-7 sem grupo de Valvula")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=HYPERLINK("https://rossileiloes.com.br/lote/detalhe/99592", "059")</f>
      </c>
      <c r="B64" s="4" t="s">
        <f>=HYPERLINK("https://rossileiloes.com.br/lote/detalhe/99592", "[ VÍDEO ] Transmissão Trator de Esteira Caterpillar D8L")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=HYPERLINK("https://rossileiloes.com.br/lote/detalhe/99603", "060")</f>
      </c>
      <c r="B65" s="4" t="s">
        <f>=HYPERLINK("https://rossileiloes.com.br/lote/detalhe/99603", "[ VÍDEO ] Transmissão Motoniveladora Caterpillar 120B")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=HYPERLINK("https://rossileiloes.com.br/lote/detalhe/99597", "061")</f>
      </c>
      <c r="B66" s="4" t="s">
        <f>=HYPERLINK("https://rossileiloes.com.br/lote/detalhe/99597", "[ VÍDEO ] H de Retro Escavadeira Fiat Allis FB80.2")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=HYPERLINK("https://rossileiloes.com.br/lote/detalhe/99607", "062")</f>
      </c>
      <c r="B67" s="4" t="s">
        <f>=HYPERLINK("https://rossileiloes.com.br/lote/detalhe/99607", "[ VÍDEO ] Circulo da Motoniveladora XCMG 180")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=HYPERLINK("https://rossileiloes.com.br/lote/detalhe/99599", "063")</f>
      </c>
      <c r="B68" s="4" t="s">
        <f>=HYPERLINK("https://rossileiloes.com.br/lote/detalhe/99599", "[ VÍDEO ] Radiador Motoniveladora Caterpillar modelo 120G")</f>
      </c>
      <c r="C68" s="4" t="inlineStr">
        <is>
          <t>Vendido</t>
        </is>
      </c>
      <c r="D68" s="4" t="inlineStr">
        <is>
          <t>2</t>
        </is>
      </c>
      <c r="E68" s="5" t="inlineStr">
        <is>
          <t>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=HYPERLINK("https://rossileiloes.com.br/lote/detalhe/99609", "064")</f>
      </c>
      <c r="B69" s="4" t="s">
        <f>=HYPERLINK("https://rossileiloes.com.br/lote/detalhe/99609", "[ VÍDEO ] Motor Mercedez OM352 .Não operacional")</f>
      </c>
      <c r="C69" s="4" t="inlineStr">
        <is>
          <t>Vendido</t>
        </is>
      </c>
      <c r="D69" s="4" t="inlineStr">
        <is>
          <t>6</t>
        </is>
      </c>
      <c r="E69" s="5" t="inlineStr">
        <is>
          <t>2.250,00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=HYPERLINK("https://rossileiloes.com.br/lote/detalhe/99606", "065")</f>
      </c>
      <c r="B70" s="4" t="s">
        <f>=HYPERLINK("https://rossileiloes.com.br/lote/detalhe/99606", " [ VÍDEO ] Radiador trator de esteira Caterpillar D8K")</f>
      </c>
      <c r="C70" s="4" t="inlineStr">
        <is>
          <t>Vendido</t>
        </is>
      </c>
      <c r="D70" s="4" t="inlineStr">
        <is>
          <t>1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=HYPERLINK("https://rossileiloes.com.br/lote/detalhe/99611", "066")</f>
      </c>
      <c r="B71" s="4" t="s">
        <f>=HYPERLINK("https://rossileiloes.com.br/lote/detalhe/99611", "[ VÍDEO ] Transmissão Pá Carregadeira Caterpillar 950G")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5.250,00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=HYPERLINK("https://rossileiloes.com.br/lote/detalhe/99610", "067")</f>
      </c>
      <c r="B72" s="4" t="s">
        <f>=HYPERLINK("https://rossileiloes.com.br/lote/detalhe/99610", "[ VÍDEO ] Concha traseira para trator agricola")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=HYPERLINK("https://rossileiloes.com.br/lote/detalhe/99612", "068")</f>
      </c>
      <c r="B73" s="4" t="s">
        <f>=HYPERLINK("https://rossileiloes.com.br/lote/detalhe/99612", " [ VÍDEO ] Ripper  Escalificador para Motoniveladora Caterpillar 120G")</f>
      </c>
      <c r="C73" s="4" t="inlineStr">
        <is>
          <t>Vendido</t>
        </is>
      </c>
      <c r="D73" s="4" t="inlineStr">
        <is>
          <t>2</t>
        </is>
      </c>
      <c r="E73" s="5" t="inlineStr">
        <is>
          <t>8.750,00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=HYPERLINK("https://rossileiloes.com.br/lote/detalhe/99613", "069")</f>
      </c>
      <c r="B74" s="4" t="s">
        <f>=HYPERLINK("https://rossileiloes.com.br/lote/detalhe/99613", "[ VÍDEO ] Caixa de Cambio trator de esteira Caterpillar D4E")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=HYPERLINK("https://rossileiloes.com.br/lote/detalhe/99602", "071")</f>
      </c>
      <c r="B75" s="4" t="s">
        <f>=HYPERLINK("https://rossileiloes.com.br/lote/detalhe/99602", "[ VÍDEO ] Motor Diesel Cummins Serie C mecanico")</f>
      </c>
      <c r="C75" s="4" t="inlineStr">
        <is>
          <t>Vendido</t>
        </is>
      </c>
      <c r="D75" s="4" t="inlineStr">
        <is>
          <t>23</t>
        </is>
      </c>
      <c r="E75" s="5" t="inlineStr">
        <is>
          <t>10.500,00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=HYPERLINK("https://rossileiloes.com.br/lote/detalhe/99604", "072")</f>
      </c>
      <c r="B76" s="4" t="s">
        <f>=HYPERLINK("https://rossileiloes.com.br/lote/detalhe/99604", "[ VÍDEO ] Carretinha de arraste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=HYPERLINK("https://rossileiloes.com.br/lote/detalhe/99605", "073")</f>
      </c>
      <c r="B77" s="4" t="s">
        <f>=HYPERLINK("https://rossileiloes.com.br/lote/detalhe/99605", "[ VÍDEO ] Roda Guia Trator de Esteira Caterpillar D8H")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=HYPERLINK("https://rossileiloes.com.br/lote/detalhe/99608", "074")</f>
      </c>
      <c r="B78" s="4" t="s">
        <f>=HYPERLINK("https://rossileiloes.com.br/lote/detalhe/99608", "[ VÍDEO ] Roda Guia Trator de Esteira Caterpillar D6D")</f>
      </c>
      <c r="C78" s="4" t="inlineStr">
        <is>
          <t>Vendido</t>
        </is>
      </c>
      <c r="D78" s="4" t="inlineStr">
        <is>
          <t>4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=HYPERLINK("https://rossileiloes.com.br/lote/detalhe/99550", "075")</f>
      </c>
      <c r="B79" s="4" t="s">
        <f>=HYPERLINK("https://rossileiloes.com.br/lote/detalhe/99550", "[ VÍDEO ] 2 Truck do trator de Esteira caterpillar D6")</f>
      </c>
      <c r="C79" s="4" t="inlineStr">
        <is>
          <t>Vendido</t>
        </is>
      </c>
      <c r="D79" s="4" t="inlineStr">
        <is>
          <t>14</t>
        </is>
      </c>
      <c r="E79" s="5" t="inlineStr">
        <is>
          <t>5.250,00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=HYPERLINK("https://rossileiloes.com.br/lote/detalhe/99614", "076")</f>
      </c>
      <c r="B80" s="4" t="s">
        <f>=HYPERLINK("https://rossileiloes.com.br/lote/detalhe/99614", "[ VÍDEO ] Caçamba Pá carregadeira Caterpillar 966C")</f>
      </c>
      <c r="C80" s="4" t="inlineStr">
        <is>
          <t>Vendido</t>
        </is>
      </c>
      <c r="D80" s="4" t="inlineStr">
        <is>
          <t>8</t>
        </is>
      </c>
      <c r="E80" s="5" t="inlineStr">
        <is>
          <t>4.250,00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=HYPERLINK("https://rossileiloes.com.br/lote/detalhe/99616", "078")</f>
      </c>
      <c r="B81" s="4" t="s">
        <f>=HYPERLINK("https://rossileiloes.com.br/lote/detalhe/99616", " Pneu 20,5x25 com roda")</f>
      </c>
      <c r="C81" s="4" t="inlineStr">
        <is>
          <t>Vendido</t>
        </is>
      </c>
      <c r="D81" s="4" t="inlineStr">
        <is>
          <t>9</t>
        </is>
      </c>
      <c r="E81" s="5" t="inlineStr">
        <is>
          <t>3.200,00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=HYPERLINK("https://rossileiloes.com.br/lote/detalhe/99618", "079")</f>
      </c>
      <c r="B82" s="4" t="s">
        <f>=HYPERLINK("https://rossileiloes.com.br/lote/detalhe/99618", " 2 Pneu 8,25x12 com roda")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=HYPERLINK("https://rossileiloes.com.br/lote/detalhe/99622", "080")</f>
      </c>
      <c r="B83" s="4" t="s">
        <f>=HYPERLINK("https://rossileiloes.com.br/lote/detalhe/99622", " Pneu 26,5 x 25 com roda")</f>
      </c>
      <c r="C83" s="4" t="inlineStr">
        <is>
          <t>Vendido</t>
        </is>
      </c>
      <c r="D83" s="4" t="inlineStr">
        <is>
          <t>4</t>
        </is>
      </c>
      <c r="E83" s="5" t="inlineStr">
        <is>
          <t>2.250,00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=HYPERLINK("https://rossileiloes.com.br/lote/detalhe/99635", "081")</f>
      </c>
      <c r="B84" s="4" t="s">
        <f>=HYPERLINK("https://rossileiloes.com.br/lote/detalhe/99635", " Pistoes levante Esacavadeira Volvo EC210")</f>
      </c>
      <c r="C84" s="4" t="inlineStr">
        <is>
          <t>Vendido</t>
        </is>
      </c>
      <c r="D84" s="4" t="inlineStr">
        <is>
          <t>2</t>
        </is>
      </c>
      <c r="E84" s="5" t="inlineStr">
        <is>
          <t>3.250,00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=HYPERLINK("https://rossileiloes.com.br/lote/detalhe/99631", "082")</f>
      </c>
      <c r="B85" s="4" t="s">
        <f>=HYPERLINK("https://rossileiloes.com.br/lote/detalhe/99631", " Eixo Diferencial Dianteiro Pa Carregadeira caterpillar 924G")</f>
      </c>
      <c r="C85" s="4" t="inlineStr">
        <is>
          <t>Vendido</t>
        </is>
      </c>
      <c r="D85" s="4" t="inlineStr">
        <is>
          <t>1</t>
        </is>
      </c>
      <c r="E85" s="5" t="inlineStr">
        <is>
          <t>4.000,00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=HYPERLINK("https://rossileiloes.com.br/lote/detalhe/99617", "083")</f>
      </c>
      <c r="B86" s="4" t="s">
        <f>=HYPERLINK("https://rossileiloes.com.br/lote/detalhe/99617", " Motor Diesel Perkins 4236")</f>
      </c>
      <c r="C86" s="4" t="inlineStr">
        <is>
          <t>Vendido</t>
        </is>
      </c>
      <c r="D86" s="4" t="inlineStr">
        <is>
          <t>1</t>
        </is>
      </c>
      <c r="E86" s="5" t="inlineStr">
        <is>
          <t>4.000,00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=HYPERLINK("https://rossileiloes.com.br/lote/detalhe/99625", "084")</f>
      </c>
      <c r="B87" s="4" t="s">
        <f>=HYPERLINK("https://rossileiloes.com.br/lote/detalhe/99625", " Eixo Diferencial Dianteiro Pa Carregadeira caterpillar 938H")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=HYPERLINK("https://rossileiloes.com.br/lote/detalhe/99620", "085")</f>
      </c>
      <c r="B88" s="4" t="s">
        <f>=HYPERLINK("https://rossileiloes.com.br/lote/detalhe/99620", "Motor Scania 111")</f>
      </c>
      <c r="C88" s="4" t="inlineStr">
        <is>
          <t>Vendido</t>
        </is>
      </c>
      <c r="D88" s="4" t="inlineStr">
        <is>
          <t>14</t>
        </is>
      </c>
      <c r="E88" s="5" t="inlineStr">
        <is>
          <t>5.250,00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=HYPERLINK("https://rossileiloes.com.br/lote/detalhe/99632", "086")</f>
      </c>
      <c r="B89" s="4" t="s">
        <f>=HYPERLINK("https://rossileiloes.com.br/lote/detalhe/99632", "[ VÍDEOS ] Mesa de Giro com lamina Motoniveladora Huber Warco 140 S")</f>
      </c>
      <c r="C89" s="4" t="inlineStr">
        <is>
          <t>Vendido</t>
        </is>
      </c>
      <c r="D89" s="4" t="inlineStr">
        <is>
          <t>2</t>
        </is>
      </c>
      <c r="E89" s="5" t="inlineStr">
        <is>
          <t>3.500,00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=HYPERLINK("https://rossileiloes.com.br/lote/detalhe/99621", "087")</f>
      </c>
      <c r="B90" s="4" t="s">
        <f>=HYPERLINK("https://rossileiloes.com.br/lote/detalhe/99621", "[ VÍDEO ] Transmissão Allisson Pá carregadeira Case W20")</f>
      </c>
      <c r="C90" s="4" t="inlineStr">
        <is>
          <t>Vendido</t>
        </is>
      </c>
      <c r="D90" s="4" t="inlineStr">
        <is>
          <t>9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=HYPERLINK("https://rossileiloes.com.br/lote/detalhe/99628", "088")</f>
      </c>
      <c r="B91" s="4" t="s">
        <f>=HYPERLINK("https://rossileiloes.com.br/lote/detalhe/99628", " 2 Radiadores Perkins 2485B281 medidas 80cm x 45cm x 22,5cm")</f>
      </c>
      <c r="C91" s="4" t="inlineStr">
        <is>
          <t>Vendido</t>
        </is>
      </c>
      <c r="D91" s="4" t="inlineStr">
        <is>
          <t>9</t>
        </is>
      </c>
      <c r="E91" s="5" t="inlineStr">
        <is>
          <t>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=HYPERLINK("https://rossileiloes.com.br/lote/detalhe/99627", "089")</f>
      </c>
      <c r="B92" s="4" t="s">
        <f>=HYPERLINK("https://rossileiloes.com.br/lote/detalhe/99627", "[ VÍDEO ] 2 Radiadores Perkins 2485B281 medidas 80cm x 45cm x 22,5cm")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=HYPERLINK("https://rossileiloes.com.br/lote/detalhe/99629", "090")</f>
      </c>
      <c r="B93" s="4" t="s">
        <f>=HYPERLINK("https://rossileiloes.com.br/lote/detalhe/99629", " Cabine Escavadeira JCB JS200 e JS330. Com vidros. Vazia")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=HYPERLINK("https://rossileiloes.com.br/lote/detalhe/99634", "091")</f>
      </c>
      <c r="B94" s="4" t="s">
        <f>=HYPERLINK("https://rossileiloes.com.br/lote/detalhe/99634", "[ VÍDEO ] Cabine Pa Carregadeira Liebherr L580")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=HYPERLINK("https://rossileiloes.com.br/lote/detalhe/99624", "092")</f>
      </c>
      <c r="B95" s="4" t="s">
        <f>=HYPERLINK("https://rossileiloes.com.br/lote/detalhe/99624", "[ VÍDEO ] Cabine Pá carregadeira Caterpillar 966H")</f>
      </c>
      <c r="C95" s="4" t="inlineStr">
        <is>
          <t>Vendido</t>
        </is>
      </c>
      <c r="D95" s="4" t="inlineStr">
        <is>
          <t>1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=HYPERLINK("https://rossileiloes.com.br/lote/detalhe/99626", "093")</f>
      </c>
      <c r="B96" s="4" t="s">
        <f>=HYPERLINK("https://rossileiloes.com.br/lote/detalhe/99626", "[ VÍDEO ] Cabine Escavadeira Case 888CKE")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=HYPERLINK("https://rossileiloes.com.br/lote/detalhe/99619", "094")</f>
      </c>
      <c r="B97" s="4" t="s">
        <f>=HYPERLINK("https://rossileiloes.com.br/lote/detalhe/99619", "[ VÍDEO ] Cabine Pá Carregadeira JCB 456 ZX")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=HYPERLINK("https://rossileiloes.com.br/lote/detalhe/99633", "095")</f>
      </c>
      <c r="B98" s="4" t="s">
        <f>=HYPERLINK("https://rossileiloes.com.br/lote/detalhe/99633", "[ VÍDEO ] Diferencial dianteiro Pá carregadeira Caterpillar 966H")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4.000,00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=HYPERLINK("https://rossileiloes.com.br/lote/detalhe/99630", "096")</f>
      </c>
      <c r="B99" s="4" t="s">
        <f>=HYPERLINK("https://rossileiloes.com.br/lote/detalhe/99630", "[ VÍDEO ]  Motor de Traçâo do Rolo Compactador Ammann ASC100")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=HYPERLINK("https://rossileiloes.com.br/lote/detalhe/99640", "098")</f>
      </c>
      <c r="B100" s="4" t="s">
        <f>=HYPERLINK("https://rossileiloes.com.br/lote/detalhe/99640", " Grupo de Valvula Pa Carregadeira Caterpillar 938G")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=HYPERLINK("https://rossileiloes.com.br/lote/detalhe/99637", "099")</f>
      </c>
      <c r="B101" s="4" t="s">
        <f>=HYPERLINK("https://rossileiloes.com.br/lote/detalhe/99637", " Painel da Escavadeira JCB modelo JS330")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=HYPERLINK("https://rossileiloes.com.br/lote/detalhe/99636", "100")</f>
      </c>
      <c r="B102" s="4" t="s">
        <f>=HYPERLINK("https://rossileiloes.com.br/lote/detalhe/99636", " Painel da Escavadeira Komatsu PC150")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=HYPERLINK("https://rossileiloes.com.br/lote/detalhe/99646", "101")</f>
      </c>
      <c r="B103" s="4" t="s">
        <f>=HYPERLINK("https://rossileiloes.com.br/lote/detalhe/99646", " Painel da Escavadeira Volvo 14640101")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=HYPERLINK("https://rossileiloes.com.br/lote/detalhe/99641", "102")</f>
      </c>
      <c r="B104" s="4" t="s">
        <f>=HYPERLINK("https://rossileiloes.com.br/lote/detalhe/99641", " Comando hidraulico 3 vias varetado Rexroth")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=HYPERLINK("https://rossileiloes.com.br/lote/detalhe/99642", "103")</f>
      </c>
      <c r="B105" s="4" t="s">
        <f>=HYPERLINK("https://rossileiloes.com.br/lote/detalhe/99642", " Comando hidraulico 2 vias varetado Rexroth")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=HYPERLINK("https://rossileiloes.com.br/lote/detalhe/99638", "104")</f>
      </c>
      <c r="B106" s="4" t="s">
        <f>=HYPERLINK("https://rossileiloes.com.br/lote/detalhe/99638", " 2 Joystick Esacavadeiras Caterpillar")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=HYPERLINK("https://rossileiloes.com.br/lote/detalhe/99644", "105")</f>
      </c>
      <c r="B107" s="4" t="s">
        <f>=HYPERLINK("https://rossileiloes.com.br/lote/detalhe/99644", " Modulo Pa Carregadeira Volvo L110")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=HYPERLINK("https://rossileiloes.com.br/lote/detalhe/99639", "106")</f>
      </c>
      <c r="B108" s="4" t="s">
        <f>=HYPERLINK("https://rossileiloes.com.br/lote/detalhe/99639", " Bomba Hudraulica Escavadeira Caterpillar 336 234-4638")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=HYPERLINK("https://rossileiloes.com.br/lote/detalhe/99643", "107")</f>
      </c>
      <c r="B109" s="4" t="s">
        <f>=HYPERLINK("https://rossileiloes.com.br/lote/detalhe/99643", " Cabine Pa Carregadeira Volvo L90I")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=HYPERLINK("https://rossileiloes.com.br/lote/detalhe/99645", "108")</f>
      </c>
      <c r="B110" s="4" t="s">
        <f>=HYPERLINK("https://rossileiloes.com.br/lote/detalhe/99645", " Empilhadeira Linde Modelo H50D 5 toneladas Diesel Serie H2X394A00558")</f>
      </c>
      <c r="C110" s="4" t="inlineStr">
        <is>
          <t>Vendido</t>
        </is>
      </c>
      <c r="D110" s="4" t="inlineStr">
        <is>
          <t>46</t>
        </is>
      </c>
      <c r="E110" s="5" t="inlineStr">
        <is>
          <t>23.250,00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=HYPERLINK("https://rossileiloes.com.br/lote/detalhe/99651", "109")</f>
      </c>
      <c r="B111" s="4" t="s">
        <f>=HYPERLINK("https://rossileiloes.com.br/lote/detalhe/99651", " Empilhadeira Linde Modelo H40D 4 toneladas Diesel SERIE H2X394Z02079")</f>
      </c>
      <c r="C111" s="4" t="inlineStr">
        <is>
          <t>Vendido</t>
        </is>
      </c>
      <c r="D111" s="4" t="inlineStr">
        <is>
          <t>44</t>
        </is>
      </c>
      <c r="E111" s="5" t="inlineStr">
        <is>
          <t>22.750,00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=HYPERLINK("https://rossileiloes.com.br/lote/detalhe/99647", "110")</f>
      </c>
      <c r="B112" s="4" t="s">
        <f>=HYPERLINK("https://rossileiloes.com.br/lote/detalhe/99647", " Empilhadeira Linde Modelo H60D 6 toneladas Diesel SERIE H2Z390A00247")</f>
      </c>
      <c r="C112" s="4" t="inlineStr">
        <is>
          <t>Vendido</t>
        </is>
      </c>
      <c r="D112" s="4" t="inlineStr">
        <is>
          <t>27</t>
        </is>
      </c>
      <c r="E112" s="5" t="inlineStr">
        <is>
          <t>29.000,00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=HYPERLINK("https://rossileiloes.com.br/lote/detalhe/99650", "111")</f>
      </c>
      <c r="B113" s="4" t="s">
        <f>=HYPERLINK("https://rossileiloes.com.br/lote/detalhe/99650", " Pa Carregadeira Komatsu WA320 ano 1993 sem transmissao e motor")</f>
      </c>
      <c r="C113" s="4" t="inlineStr">
        <is>
          <t>Vendido</t>
        </is>
      </c>
      <c r="D113" s="4" t="inlineStr">
        <is>
          <t>39</t>
        </is>
      </c>
      <c r="E113" s="5" t="inlineStr">
        <is>
          <t>47.500,00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=HYPERLINK("https://rossileiloes.com.br/lote/detalhe/99654", "112")</f>
      </c>
      <c r="B114" s="4" t="s">
        <f>=HYPERLINK("https://rossileiloes.com.br/lote/detalhe/99654", " Motoniveladora Volvo G710 ano 2008 sem rodas e pneus")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55.000,00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=HYPERLINK("https://rossileiloes.com.br/lote/detalhe/99648", "113")</f>
      </c>
      <c r="B115" s="4" t="s">
        <f>=HYPERLINK("https://rossileiloes.com.br/lote/detalhe/99648", " Motoniveladora Caterpillar 120B ano 1977")</f>
      </c>
      <c r="C115" s="4" t="inlineStr">
        <is>
          <t>Vendido</t>
        </is>
      </c>
      <c r="D115" s="4" t="inlineStr">
        <is>
          <t>81</t>
        </is>
      </c>
      <c r="E115" s="5" t="inlineStr">
        <is>
          <t>32.500,00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=HYPERLINK("https://rossileiloes.com.br/lote/detalhe/99649", "114")</f>
      </c>
      <c r="B116" s="4" t="s">
        <f>=HYPERLINK("https://rossileiloes.com.br/lote/detalhe/99649", " Motoniveladora Huber Warco 140S operacional")</f>
      </c>
      <c r="C116" s="4" t="inlineStr">
        <is>
          <t>Vendido</t>
        </is>
      </c>
      <c r="D116" s="4" t="inlineStr">
        <is>
          <t>59</t>
        </is>
      </c>
      <c r="E116" s="5" t="inlineStr">
        <is>
          <t>32.250,00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=HYPERLINK("https://rossileiloes.com.br/lote/detalhe/99656", "116")</f>
      </c>
      <c r="B117" s="4" t="s">
        <f>=HYPERLINK("https://rossileiloes.com.br/lote/detalhe/99656", " Compressor de Ar Sullair modelo 250P c/ motor perkins sem bomba inj e arranque")</f>
      </c>
      <c r="C117" s="4" t="inlineStr">
        <is>
          <t>Vendido</t>
        </is>
      </c>
      <c r="D117" s="4" t="inlineStr">
        <is>
          <t>17</t>
        </is>
      </c>
      <c r="E117" s="5" t="inlineStr">
        <is>
          <t>7.000,00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=HYPERLINK("https://rossileiloes.com.br/lote/detalhe/99652", "117")</f>
      </c>
      <c r="B118" s="4" t="s">
        <f>=HYPERLINK("https://rossileiloes.com.br/lote/detalhe/99652", " Compressor de Ar Sullair modelo 250P c/ motor perkins sem bomba inj e arranque")</f>
      </c>
      <c r="C118" s="4" t="inlineStr">
        <is>
          <t>Vendido</t>
        </is>
      </c>
      <c r="D118" s="4" t="inlineStr">
        <is>
          <t>28</t>
        </is>
      </c>
      <c r="E118" s="5" t="inlineStr">
        <is>
          <t>9.750,00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=HYPERLINK("https://rossileiloes.com.br/lote/detalhe/99658", "118")</f>
      </c>
      <c r="B119" s="4" t="s">
        <f>=HYPERLINK("https://rossileiloes.com.br/lote/detalhe/99658", " Dobradeira de ferro Montana Trillor Neocode 32")</f>
      </c>
      <c r="C119" s="4" t="inlineStr">
        <is>
          <t>Vendido</t>
        </is>
      </c>
      <c r="D119" s="4" t="inlineStr">
        <is>
          <t>14</t>
        </is>
      </c>
      <c r="E119" s="5" t="inlineStr">
        <is>
          <t>6.000,00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=HYPERLINK("https://rossileiloes.com.br/lote/detalhe/99655", "119")</f>
      </c>
      <c r="B120" s="4" t="s">
        <f>=HYPERLINK("https://rossileiloes.com.br/lote/detalhe/99655", " Dobradeira de ferro Montana Trillor Neocode 7806034")</f>
      </c>
      <c r="C120" s="4" t="inlineStr">
        <is>
          <t>Vendido</t>
        </is>
      </c>
      <c r="D120" s="4" t="inlineStr">
        <is>
          <t>9</t>
        </is>
      </c>
      <c r="E120" s="5" t="inlineStr">
        <is>
          <t>4.000,00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=HYPERLINK("https://rossileiloes.com.br/lote/detalhe/99660", "122")</f>
      </c>
      <c r="B121" s="4" t="s">
        <f>=HYPERLINK("https://rossileiloes.com.br/lote/detalhe/99660", "[ VÍDEOS ] Tanque de Água Contin. 15.400 Litros")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=HYPERLINK("https://rossileiloes.com.br/lote/detalhe/99976", "123")</f>
      </c>
      <c r="B122" s="4" t="s">
        <f>=HYPERLINK("https://rossileiloes.com.br/lote/detalhe/99976", "[ VÍDEO ] Trator de esteira Caterpillar. Modelo D6R. Ano 2001")</f>
      </c>
      <c r="C122" s="4" t="inlineStr">
        <is>
          <t>Não vendido</t>
        </is>
      </c>
      <c r="D122" s="4" t="inlineStr">
        <is>
          <t>51</t>
        </is>
      </c>
      <c r="E122" s="5" t="inlineStr">
        <is>
          <t>140.500,00</t>
        </is>
      </c>
      <c r="F122" s="4" t="inlineStr">
        <is>
          <t>750.00</t>
        </is>
      </c>
    </row>
    <row collapsed="false" customFormat="false" customHeight="false" hidden="false" ht="12.1" outlineLevel="0" r="123">
      <c r="A123" s="5" t="s">
        <f>=HYPERLINK("https://rossileiloes.com.br/lote/detalhe/99980", "124")</f>
      </c>
      <c r="B123" s="4" t="s">
        <f>=HYPERLINK("https://rossileiloes.com.br/lote/detalhe/99980", "[ VÍDEO ] Trator de Esteira Caterpillar. Mod. D8H. Ano 1973")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=HYPERLINK("https://rossileiloes.com.br/lote/detalhe/100066", "125")</f>
      </c>
      <c r="B124" s="4" t="s">
        <f>=HYPERLINK("https://rossileiloes.com.br/lote/detalhe/100066", " Pá Carregadeira Caterpillar modelo 966C ano 1979")</f>
      </c>
      <c r="C124" s="4" t="inlineStr">
        <is>
          <t>Vendido</t>
        </is>
      </c>
      <c r="D124" s="4" t="inlineStr">
        <is>
          <t>20</t>
        </is>
      </c>
      <c r="E124" s="5" t="inlineStr">
        <is>
          <t>53.000,00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=HYPERLINK("https://rossileiloes.com.br/lote/detalhe/100068", "126")</f>
      </c>
      <c r="B125" s="4" t="s">
        <f>=HYPERLINK("https://rossileiloes.com.br/lote/detalhe/100068", " Retro Escavadeira marca Megga Modelo DBL-100 - Sem ano")</f>
      </c>
      <c r="C125" s="4" t="inlineStr">
        <is>
          <t>Vendido</t>
        </is>
      </c>
      <c r="D125" s="4" t="inlineStr">
        <is>
          <t>24</t>
        </is>
      </c>
      <c r="E125" s="5" t="inlineStr">
        <is>
          <t>35.600,00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=HYPERLINK("https://rossileiloes.com.br/lote/detalhe/100069", "127")</f>
      </c>
      <c r="B126" s="4" t="s">
        <f>=HYPERLINK("https://rossileiloes.com.br/lote/detalhe/100069", " Rolo Compactador marca Dynapac modelo CG11")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17.500,00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=HYPERLINK("https://rossileiloes.com.br/lote/detalhe/100067", "128")</f>
      </c>
      <c r="B127" s="4" t="s">
        <f>=HYPERLINK("https://rossileiloes.com.br/lote/detalhe/100067", " Rolo Compactador Sem marca e ano")</f>
      </c>
      <c r="C127" s="4" t="inlineStr">
        <is>
          <t>Vendido</t>
        </is>
      </c>
      <c r="D127" s="4" t="inlineStr">
        <is>
          <t>4</t>
        </is>
      </c>
      <c r="E127" s="5" t="inlineStr">
        <is>
          <t>7.000,00</t>
        </is>
      </c>
      <c r="F12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2026-06-06T20:59:01.00Z</dcterms:created>
  <dc:creator>Tellks Tecnologia</dc:creator>
  <cp:revision>0</cp:revision>
</cp:coreProperties>
</file>