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* GERADORES * TORNOS * MÁQUINAS DE SOLDA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28/10/2021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=HYPERLINK("https://rossileiloes.com.br/lote/detalhe/102059", "001")</f>
      </c>
      <c r="B11" s="4" t="s">
        <f>=HYPERLINK("https://rossileiloes.com.br/lote/detalhe/102059", " aprox.  50 Fresas novas/ usadas")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=HYPERLINK("https://rossileiloes.com.br/lote/detalhe/102248", "002")</f>
      </c>
      <c r="B12" s="4" t="s">
        <f>=HYPERLINK("https://rossileiloes.com.br/lote/detalhe/102248", "Bomba hidráulica para barco importado sem uso, no estado")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22.500,00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=HYPERLINK("https://rossileiloes.com.br/lote/detalhe/102249", "003")</f>
      </c>
      <c r="B13" s="4" t="s">
        <f>=HYPERLINK("https://rossileiloes.com.br/lote/detalhe/102249", "1 bomba combustível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6.950,00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=HYPERLINK("https://rossileiloes.com.br/lote/detalhe/102056", "004")</f>
      </c>
      <c r="B14" s="4" t="s">
        <f>=HYPERLINK("https://rossileiloes.com.br/lote/detalhe/102056", " Elevador de serviços  desmontado( completo) 12 andares")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18.000,00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=HYPERLINK("https://rossileiloes.com.br/lote/detalhe/102109", "006")</f>
      </c>
      <c r="B15" s="4" t="s">
        <f>=HYPERLINK("https://rossileiloes.com.br/lote/detalhe/102109", " TORNO REVÓLVER")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=HYPERLINK("https://rossileiloes.com.br/lote/detalhe/102108", "007")</f>
      </c>
      <c r="B16" s="4" t="s">
        <f>=HYPERLINK("https://rossileiloes.com.br/lote/detalhe/102108", " 02 GELADEIRAS EM INOX")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=HYPERLINK("https://rossileiloes.com.br/lote/detalhe/102110", "009")</f>
      </c>
      <c r="B17" s="4" t="s">
        <f>=HYPERLINK("https://rossileiloes.com.br/lote/detalhe/102110", "TALHA")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1.900,00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=HYPERLINK("https://rossileiloes.com.br/lote/detalhe/102052", "010")</f>
      </c>
      <c r="B18" s="4" t="s">
        <f>=HYPERLINK("https://rossileiloes.com.br/lote/detalhe/102052", " Cabine suplementar em alumínio medidas aproximadas 2,20 comprimento  x 1,40 largura x 2,00 altura")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2.400,00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=HYPERLINK("https://rossileiloes.com.br/lote/detalhe/102113", "012")</f>
      </c>
      <c r="B19" s="4" t="s">
        <f>=HYPERLINK("https://rossileiloes.com.br/lote/detalhe/102113", " APROX. 30 UNIIDADES DE FILTROS (SEM USO)")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4.900,00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=HYPERLINK("https://rossileiloes.com.br/lote/detalhe/102112", "013")</f>
      </c>
      <c r="B20" s="4" t="s">
        <f>=HYPERLINK("https://rossileiloes.com.br/lote/detalhe/102112", " APROX. 150 UNIDADES DE FILTROS MANGA (APROX. 3,60 M DE COMPRIMENTO)")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3.900,00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=HYPERLINK("https://rossileiloes.com.br/lote/detalhe/102111", "015")</f>
      </c>
      <c r="B21" s="4" t="s">
        <f>=HYPERLINK("https://rossileiloes.com.br/lote/detalhe/102111", " APROX. 2.000 QUILOS  DE SABONETE EM BARRAS")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2.900,00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=HYPERLINK("https://rossileiloes.com.br/lote/detalhe/102058", "016")</f>
      </c>
      <c r="B22" s="4" t="s">
        <f>=HYPERLINK("https://rossileiloes.com.br/lote/detalhe/102058", " Cabine suplementar em alumínio medidas aproximadas 2,20 comprimento  x 1,40 largura x 2,00 altura")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2.400,00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=HYPERLINK("https://rossileiloes.com.br/lote/detalhe/102128", "018")</f>
      </c>
      <c r="B23" s="4" t="s">
        <f>=HYPERLINK("https://rossileiloes.com.br/lote/detalhe/102128", "Ventilador Centrifugo")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=HYPERLINK("https://rossileiloes.com.br/lote/detalhe/102051", "019")</f>
      </c>
      <c r="B24" s="4" t="s">
        <f>=HYPERLINK("https://rossileiloes.com.br/lote/detalhe/102051", " Cabine suplementar em alumínio medidas aproximadas 2,20 comprimento  x 1,40 largura x 2,00 altura")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2.400,00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=HYPERLINK("https://rossileiloes.com.br/lote/detalhe/102057", "020")</f>
      </c>
      <c r="B25" s="4" t="s">
        <f>=HYPERLINK("https://rossileiloes.com.br/lote/detalhe/102057", " Cabine suplementar em alumínio medidas aproximadas 2,20 comprimento  x 1,40 largura x 2,00 altura")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2.400,00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=HYPERLINK("https://rossileiloes.com.br/lote/detalhe/102053", "021")</f>
      </c>
      <c r="B26" s="4" t="s">
        <f>=HYPERLINK("https://rossileiloes.com.br/lote/detalhe/102053", " Cabine suplementar em alumínio medidas aproximadas 2,20 comprimento  x 1,40 largura x 2,00 altura")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2.400,00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=HYPERLINK("https://rossileiloes.com.br/lote/detalhe/102129", "024")</f>
      </c>
      <c r="B27" s="4" t="s">
        <f>=HYPERLINK("https://rossileiloes.com.br/lote/detalhe/102129", "Compressor de ar")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3.900,00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=HYPERLINK("https://rossileiloes.com.br/lote/detalhe/102114", "025")</f>
      </c>
      <c r="B28" s="4" t="s">
        <f>=HYPERLINK("https://rossileiloes.com.br/lote/detalhe/102114", " FORNO MUFLA")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=HYPERLINK("https://rossileiloes.com.br/lote/detalhe/102116", "026")</f>
      </c>
      <c r="B29" s="4" t="s">
        <f>=HYPERLINK("https://rossileiloes.com.br/lote/detalhe/102116", " RETIFICA MELLO")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=HYPERLINK("https://rossileiloes.com.br/lote/detalhe/102115", "027")</f>
      </c>
      <c r="B30" s="4" t="s">
        <f>=HYPERLINK("https://rossileiloes.com.br/lote/detalhe/102115", " MÁQUINA DE TESTE DE DUREZA")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10.200,00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=HYPERLINK("https://rossileiloes.com.br/lote/detalhe/102055", "028")</f>
      </c>
      <c r="B31" s="4" t="s">
        <f>=HYPERLINK("https://rossileiloes.com.br/lote/detalhe/102055", " Cabine suplementar em alumínio medidas aproximadas 2,20 comprimento  x 1,40 largura x 2,00 altura")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2.400,00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=HYPERLINK("https://rossileiloes.com.br/lote/detalhe/102131", "030")</f>
      </c>
      <c r="B32" s="4" t="s">
        <f>=HYPERLINK("https://rossileiloes.com.br/lote/detalhe/102131", "Compressor de ar 200 pés")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=HYPERLINK("https://rossileiloes.com.br/lote/detalhe/102126", "033")</f>
      </c>
      <c r="B33" s="4" t="s">
        <f>=HYPERLINK("https://rossileiloes.com.br/lote/detalhe/102126", " Forno estufa")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=HYPERLINK("https://rossileiloes.com.br/lote/detalhe/102127", "034")</f>
      </c>
      <c r="B34" s="4" t="s">
        <f>=HYPERLINK("https://rossileiloes.com.br/lote/detalhe/102127", " Torno")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=HYPERLINK("https://rossileiloes.com.br/lote/detalhe/102132", "035")</f>
      </c>
      <c r="B35" s="4" t="s">
        <f>=HYPERLINK("https://rossileiloes.com.br/lote/detalhe/102132", "5 discos de corte")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3.200,00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=HYPERLINK("https://rossileiloes.com.br/lote/detalhe/102054", "036")</f>
      </c>
      <c r="B36" s="4" t="s">
        <f>=HYPERLINK("https://rossileiloes.com.br/lote/detalhe/102054", " Cabine suplementar em alumínio medidas aproximadas 2,20 comprimento  x 1,40 largura x 2,00 altura")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2.400,00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=HYPERLINK("https://rossileiloes.com.br/lote/detalhe/102211", "037")</f>
      </c>
      <c r="B37" s="4" t="s">
        <f>=HYPERLINK("https://rossileiloes.com.br/lote/detalhe/102211", "  Cabine suplementar em alumínio medidas aproximadas 2,20 comprimento  x 1,40 largura x 2,00 altura")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2.400,00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=HYPERLINK("https://rossileiloes.com.br/lote/detalhe/102208", "038")</f>
      </c>
      <c r="B38" s="4" t="s">
        <f>=HYPERLINK("https://rossileiloes.com.br/lote/detalhe/102208", "  Cabine suplementar em alumínio medidas aproximadas 2,20 comprimento  x 1,40 largura x 2,00 altura")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2.400,00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=HYPERLINK("https://rossileiloes.com.br/lote/detalhe/102210", "039")</f>
      </c>
      <c r="B39" s="4" t="s">
        <f>=HYPERLINK("https://rossileiloes.com.br/lote/detalhe/102210", "  Cabine suplementar em alumínio medidas aproximadas 2,20 comprimento  x 1,40 largura x 2,00 altura")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2.400,00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=HYPERLINK("https://rossileiloes.com.br/lote/detalhe/102118", "040")</f>
      </c>
      <c r="B40" s="4" t="s">
        <f>=HYPERLINK("https://rossileiloes.com.br/lote/detalhe/102118", " DISCOS DE CORTE. 04 PEÇAS")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=HYPERLINK("https://rossileiloes.com.br/lote/detalhe/102200", "040")</f>
      </c>
      <c r="B41" s="4" t="s">
        <f>=HYPERLINK("https://rossileiloes.com.br/lote/detalhe/102200", "  Cabine suplementar em alumínio medidas aproximadas 2,20 comprimento  x 1,40 largura x 2,00 altura")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2.400,00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=HYPERLINK("https://rossileiloes.com.br/lote/detalhe/102117", "041")</f>
      </c>
      <c r="B42" s="4" t="s">
        <f>=HYPERLINK("https://rossileiloes.com.br/lote/detalhe/102117", " 05 GERADORES A GASOLINA")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=HYPERLINK("https://rossileiloes.com.br/lote/detalhe/102120", "042")</f>
      </c>
      <c r="B43" s="4" t="s">
        <f>=HYPERLINK("https://rossileiloes.com.br/lote/detalhe/102120", "Equipamentos para cozinha industrial em inox  - aprox. 17  peças sendo:  Freezer, cubas, esquentador de comidas, fritadeira, balcão, geladeiras e outros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23.000,00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=HYPERLINK("https://rossileiloes.com.br/lote/detalhe/102119", "043")</f>
      </c>
      <c r="B44" s="4" t="s">
        <f>=HYPERLINK("https://rossileiloes.com.br/lote/detalhe/102119", "2 condensadores de ar condicionado")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=HYPERLINK("https://rossileiloes.com.br/lote/detalhe/102202", "044")</f>
      </c>
      <c r="B45" s="4" t="s">
        <f>=HYPERLINK("https://rossileiloes.com.br/lote/detalhe/102202", "  Cabine suplementar em alumínio medidas aproximadas 2,20 comprimento  x 1,40 largura x 2,00 altura")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=HYPERLINK("https://rossileiloes.com.br/lote/detalhe/102206", "045")</f>
      </c>
      <c r="B46" s="4" t="s">
        <f>=HYPERLINK("https://rossileiloes.com.br/lote/detalhe/102206", "  Cabine suplementar em alumínio medidas aproximadas 2,20 comprimento  x 1,40 largura x 2,00 altura")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=HYPERLINK("https://rossileiloes.com.br/lote/detalhe/102203", "046")</f>
      </c>
      <c r="B47" s="4" t="s">
        <f>=HYPERLINK("https://rossileiloes.com.br/lote/detalhe/102203", "  Cabine suplementar em alumínio medidas aproximadas 2,20 comprimento  x 1,40 largura x 2,00 altura")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=HYPERLINK("https://rossileiloes.com.br/lote/detalhe/102205", "047")</f>
      </c>
      <c r="B48" s="4" t="s">
        <f>=HYPERLINK("https://rossileiloes.com.br/lote/detalhe/102205", "  Cabine suplementar em alumínio medidas aproximadas 2,20 comprimento  x 1,40 largura x 2,00 altura")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=HYPERLINK("https://rossileiloes.com.br/lote/detalhe/102199", "048")</f>
      </c>
      <c r="B49" s="4" t="s">
        <f>=HYPERLINK("https://rossileiloes.com.br/lote/detalhe/102199", "  Cabine suplementar em alumínio medidas aproximadas 2,20 comprimento  x 1,40 largura x 2,00 altura")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=HYPERLINK("https://rossileiloes.com.br/lote/detalhe/102121", "049")</f>
      </c>
      <c r="B50" s="4" t="s">
        <f>=HYPERLINK("https://rossileiloes.com.br/lote/detalhe/102121", "Equipamentos para cozinha industrial em inox - sendo 3 refrigeradores")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=HYPERLINK("https://rossileiloes.com.br/lote/detalhe/102122", "050")</f>
      </c>
      <c r="B51" s="4" t="s">
        <f>=HYPERLINK("https://rossileiloes.com.br/lote/detalhe/102122", "Aprox. 30 peças de machos. Diversas medidas (sem uso)")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=HYPERLINK("https://rossileiloes.com.br/lote/detalhe/102207", "051")</f>
      </c>
      <c r="B52" s="4" t="s">
        <f>=HYPERLINK("https://rossileiloes.com.br/lote/detalhe/102207", "  Cabine suplementar em alumínio medidas aproximadas 2,20 comprimento  x 1,40 largura x 2,00 altura")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=HYPERLINK("https://rossileiloes.com.br/lote/detalhe/102209", "052")</f>
      </c>
      <c r="B53" s="4" t="s">
        <f>=HYPERLINK("https://rossileiloes.com.br/lote/detalhe/102209", "  Cabine suplementar em alumínio medidas aproximadas 2,20 comprimento  x 1,40 largura x 2,00 altura")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2.400,00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=HYPERLINK("https://rossileiloes.com.br/lote/detalhe/102204", "053")</f>
      </c>
      <c r="B54" s="4" t="s">
        <f>=HYPERLINK("https://rossileiloes.com.br/lote/detalhe/102204", "  Cabine suplementar em alumínio medidas aproximadas 2,20 comprimento  x 1,40 largura x 2,00 altura")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2.400,00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=HYPERLINK("https://rossileiloes.com.br/lote/detalhe/102201", "054")</f>
      </c>
      <c r="B55" s="4" t="s">
        <f>=HYPERLINK("https://rossileiloes.com.br/lote/detalhe/102201", "  Cabine suplementar em alumínio medidas aproximadas 2,20 comprimento  x 1,40 largura x 2,00 altura")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2.400,00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=HYPERLINK("https://rossileiloes.com.br/lote/detalhe/102124", "057")</f>
      </c>
      <c r="B56" s="4" t="s">
        <f>=HYPERLINK("https://rossileiloes.com.br/lote/detalhe/102124", " Aprox. 2,5 ton de vidros para expositores (tamanhos variados)")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=HYPERLINK("https://rossileiloes.com.br/lote/detalhe/102123", "059")</f>
      </c>
      <c r="B57" s="4" t="s">
        <f>=HYPERLINK("https://rossileiloes.com.br/lote/detalhe/102123", " Cabine para caminhão GMC (Pouco uso)")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=HYPERLINK("https://rossileiloes.com.br/lote/detalhe/102125", "060")</f>
      </c>
      <c r="B58" s="4" t="s">
        <f>=HYPERLINK("https://rossileiloes.com.br/lote/detalhe/102125", "Plataforma elevatória. Aprox. 6 metros")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=HYPERLINK("https://rossileiloes.com.br/lote/detalhe/102133", "061")</f>
      </c>
      <c r="B59" s="4" t="s">
        <f>=HYPERLINK("https://rossileiloes.com.br/lote/detalhe/102133", "PLAINA")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=HYPERLINK("https://rossileiloes.com.br/lote/detalhe/102134", "069")</f>
      </c>
      <c r="B60" s="4" t="s">
        <f>=HYPERLINK("https://rossileiloes.com.br/lote/detalhe/102134", " Envasadora em inox")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=HYPERLINK("https://rossileiloes.com.br/lote/detalhe/102135", "070")</f>
      </c>
      <c r="B61" s="4" t="s">
        <f>=HYPERLINK("https://rossileiloes.com.br/lote/detalhe/102135", " Unidade hidráulica")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8.500,00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=HYPERLINK("https://rossileiloes.com.br/lote/detalhe/102136", "078")</f>
      </c>
      <c r="B62" s="4" t="s">
        <f>=HYPERLINK("https://rossileiloes.com.br/lote/detalhe/102136", " Misturador em inox")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=HYPERLINK("https://rossileiloes.com.br/lote/detalhe/102137", "081")</f>
      </c>
      <c r="B63" s="4" t="s">
        <f>=HYPERLINK("https://rossileiloes.com.br/lote/detalhe/102137", "ELEVADOR DE CARGA. Capacidade Aprox. 1.500 kilos. Levanta aprox. 4 metros")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=HYPERLINK("https://rossileiloes.com.br/lote/detalhe/102138", "082")</f>
      </c>
      <c r="B64" s="4" t="s">
        <f>=HYPERLINK("https://rossileiloes.com.br/lote/detalhe/102138", "Aquecedor de comida em Inox")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=HYPERLINK("https://rossileiloes.com.br/lote/detalhe/102140", "089")</f>
      </c>
      <c r="B65" s="4" t="s">
        <f>=HYPERLINK("https://rossileiloes.com.br/lote/detalhe/102140", " Câmbio automático da volvo FH12 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4.800,00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=HYPERLINK("https://rossileiloes.com.br/lote/detalhe/102139", "090")</f>
      </c>
      <c r="B66" s="4" t="s">
        <f>=HYPERLINK("https://rossileiloes.com.br/lote/detalhe/102139", " Câmbio automático da volvo FH12 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4.800,00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=HYPERLINK("https://rossileiloes.com.br/lote/detalhe/102141", "091")</f>
      </c>
      <c r="B67" s="4" t="s">
        <f>=HYPERLINK("https://rossileiloes.com.br/lote/detalhe/102141", " Câmbio automático da volvo FH12 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4.800,00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=HYPERLINK("https://rossileiloes.com.br/lote/detalhe/102142", "092")</f>
      </c>
      <c r="B68" s="4" t="s">
        <f>=HYPERLINK("https://rossileiloes.com.br/lote/detalhe/102142", " Compressor  parafuso  100 CV")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20.000,00</t>
        </is>
      </c>
      <c r="F68" s="4" t="inlineStr">
        <is>
          <t>17500.00</t>
        </is>
      </c>
    </row>
    <row collapsed="false" customFormat="false" customHeight="false" hidden="false" ht="12.1" outlineLevel="0" r="69">
      <c r="A69" s="5" t="s">
        <f>=HYPERLINK("https://rossileiloes.com.br/lote/detalhe/102144", "093")</f>
      </c>
      <c r="B69" s="4" t="s">
        <f>=HYPERLINK("https://rossileiloes.com.br/lote/detalhe/102144", " Filtro para piscina")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1200.00</t>
        </is>
      </c>
    </row>
    <row collapsed="false" customFormat="false" customHeight="false" hidden="false" ht="12.1" outlineLevel="0" r="70">
      <c r="A70" s="5" t="s">
        <f>=HYPERLINK("https://rossileiloes.com.br/lote/detalhe/102152", "094")</f>
      </c>
      <c r="B70" s="4" t="s">
        <f>=HYPERLINK("https://rossileiloes.com.br/lote/detalhe/102152", " Aprox. 200 reatores (sem uso)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4.000,00</t>
        </is>
      </c>
      <c r="F70" s="4" t="inlineStr">
        <is>
          <t>3200.00</t>
        </is>
      </c>
    </row>
    <row collapsed="false" customFormat="false" customHeight="false" hidden="false" ht="12.1" outlineLevel="0" r="71">
      <c r="A71" s="5" t="s">
        <f>=HYPERLINK("https://rossileiloes.com.br/lote/detalhe/102157", "095")</f>
      </c>
      <c r="B71" s="4" t="s">
        <f>=HYPERLINK("https://rossileiloes.com.br/lote/detalhe/102157", " Aprox. 5.000 un. de tubos quat philips para esterilização de água")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50.000,00</t>
        </is>
      </c>
      <c r="F71" s="4" t="inlineStr">
        <is>
          <t>43000.00</t>
        </is>
      </c>
    </row>
    <row collapsed="false" customFormat="false" customHeight="false" hidden="false" ht="12.1" outlineLevel="0" r="72">
      <c r="A72" s="5" t="s">
        <f>=HYPERLINK("https://rossileiloes.com.br/lote/detalhe/102158", "096")</f>
      </c>
      <c r="B72" s="4" t="s">
        <f>=HYPERLINK("https://rossileiloes.com.br/lote/detalhe/102158", " 10 un. de ventoinha/exaustor siroco")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5.000,00</t>
        </is>
      </c>
      <c r="F72" s="4" t="inlineStr">
        <is>
          <t>4200.00</t>
        </is>
      </c>
    </row>
    <row collapsed="false" customFormat="false" customHeight="false" hidden="false" ht="12.1" outlineLevel="0" r="73">
      <c r="A73" s="5" t="s">
        <f>=HYPERLINK("https://rossileiloes.com.br/lote/detalhe/102149", "097")</f>
      </c>
      <c r="B73" s="4" t="s">
        <f>=HYPERLINK("https://rossileiloes.com.br/lote/detalhe/102149", " 10 un. de ventoinha/exaustor siroco")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5.000,00</t>
        </is>
      </c>
      <c r="F73" s="4" t="inlineStr">
        <is>
          <t>4200.00</t>
        </is>
      </c>
    </row>
    <row collapsed="false" customFormat="false" customHeight="false" hidden="false" ht="12.1" outlineLevel="0" r="74">
      <c r="A74" s="5" t="s">
        <f>=HYPERLINK("https://rossileiloes.com.br/lote/detalhe/102154", "098")</f>
      </c>
      <c r="B74" s="4" t="s">
        <f>=HYPERLINK("https://rossileiloes.com.br/lote/detalhe/102154", " 10 un. de ventoinha/exaustor siroco")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5.000,00</t>
        </is>
      </c>
      <c r="F74" s="4" t="inlineStr">
        <is>
          <t>4200.00</t>
        </is>
      </c>
    </row>
    <row collapsed="false" customFormat="false" customHeight="false" hidden="false" ht="12.1" outlineLevel="0" r="75">
      <c r="A75" s="5" t="s">
        <f>=HYPERLINK("https://rossileiloes.com.br/lote/detalhe/102148", "099")</f>
      </c>
      <c r="B75" s="4" t="s">
        <f>=HYPERLINK("https://rossileiloes.com.br/lote/detalhe/102148", " Aprox. 25 un. chuveiros ecológicos para redução de água e energia (sem uso)")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8.750,00</t>
        </is>
      </c>
      <c r="F75" s="4" t="inlineStr">
        <is>
          <t>7000.00</t>
        </is>
      </c>
    </row>
    <row collapsed="false" customFormat="false" customHeight="false" hidden="false" ht="12.1" outlineLevel="0" r="76">
      <c r="A76" s="5" t="s">
        <f>=HYPERLINK("https://rossileiloes.com.br/lote/detalhe/102145", "100")</f>
      </c>
      <c r="B76" s="4" t="s">
        <f>=HYPERLINK("https://rossileiloes.com.br/lote/detalhe/102145", " Aprox. 25 un. chuveiros ecológicos para redução de água e energia (sem uso)")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8.750,00</t>
        </is>
      </c>
      <c r="F76" s="4" t="inlineStr">
        <is>
          <t>7000.00</t>
        </is>
      </c>
    </row>
    <row collapsed="false" customFormat="false" customHeight="false" hidden="false" ht="12.1" outlineLevel="0" r="77">
      <c r="A77" s="5" t="s">
        <f>=HYPERLINK("https://rossileiloes.com.br/lote/detalhe/102147", "101")</f>
      </c>
      <c r="B77" s="4" t="s">
        <f>=HYPERLINK("https://rossileiloes.com.br/lote/detalhe/102147", " Aprox. 25 un. chuveiros ecológicos para redução de água e energia (sem uso)")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8.750,00</t>
        </is>
      </c>
      <c r="F77" s="4" t="inlineStr">
        <is>
          <t>7000.00</t>
        </is>
      </c>
    </row>
    <row collapsed="false" customFormat="false" customHeight="false" hidden="false" ht="12.1" outlineLevel="0" r="78">
      <c r="A78" s="5" t="s">
        <f>=HYPERLINK("https://rossileiloes.com.br/lote/detalhe/102153", "102")</f>
      </c>
      <c r="B78" s="4" t="s">
        <f>=HYPERLINK("https://rossileiloes.com.br/lote/detalhe/102153", " Aprox. 25 un. chuveiros ecológicos para redução de água e energia (sem uso)")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8.750,00</t>
        </is>
      </c>
      <c r="F78" s="4" t="inlineStr">
        <is>
          <t>7000.00</t>
        </is>
      </c>
    </row>
    <row collapsed="false" customFormat="false" customHeight="false" hidden="false" ht="12.1" outlineLevel="0" r="79">
      <c r="A79" s="5" t="s">
        <f>=HYPERLINK("https://rossileiloes.com.br/lote/detalhe/102156", "103")</f>
      </c>
      <c r="B79" s="4" t="s">
        <f>=HYPERLINK("https://rossileiloes.com.br/lote/detalhe/102156", " Aprox. 50 un. chuveiros ecológicos para redução de água e energia (sem uso)")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17.500,00</t>
        </is>
      </c>
      <c r="F79" s="4" t="inlineStr">
        <is>
          <t>15000.00</t>
        </is>
      </c>
    </row>
    <row collapsed="false" customFormat="false" customHeight="false" hidden="false" ht="12.1" outlineLevel="0" r="80">
      <c r="A80" s="5" t="s">
        <f>=HYPERLINK("https://rossileiloes.com.br/lote/detalhe/102146", "104")</f>
      </c>
      <c r="B80" s="4" t="s">
        <f>=HYPERLINK("https://rossileiloes.com.br/lote/detalhe/102146", " Aprox. 50 un. chuveiros ecológicos para redução de água e energia (sem uso)")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17.500,00</t>
        </is>
      </c>
      <c r="F80" s="4" t="inlineStr">
        <is>
          <t>15000.00</t>
        </is>
      </c>
    </row>
    <row collapsed="false" customFormat="false" customHeight="false" hidden="false" ht="12.1" outlineLevel="0" r="81">
      <c r="A81" s="5" t="s">
        <f>=HYPERLINK("https://rossileiloes.com.br/lote/detalhe/102150", "105")</f>
      </c>
      <c r="B81" s="4" t="s">
        <f>=HYPERLINK("https://rossileiloes.com.br/lote/detalhe/102150", " Aprox. 20 un. de torneiras ecológicas para redução de água e energia (sem uso)")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6.000,00</t>
        </is>
      </c>
      <c r="F81" s="4" t="inlineStr">
        <is>
          <t>4750.00</t>
        </is>
      </c>
    </row>
    <row collapsed="false" customFormat="false" customHeight="false" hidden="false" ht="12.1" outlineLevel="0" r="82">
      <c r="A82" s="5" t="s">
        <f>=HYPERLINK("https://rossileiloes.com.br/lote/detalhe/102151", "106")</f>
      </c>
      <c r="B82" s="4" t="s">
        <f>=HYPERLINK("https://rossileiloes.com.br/lote/detalhe/102151", " Aprox. 20 un. de torneiras ecológicas para redução de água e energia (sem uso)")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6.000,00</t>
        </is>
      </c>
      <c r="F82" s="4" t="inlineStr">
        <is>
          <t>4750.00</t>
        </is>
      </c>
    </row>
    <row collapsed="false" customFormat="false" customHeight="false" hidden="false" ht="12.1" outlineLevel="0" r="83">
      <c r="A83" s="5" t="s">
        <f>=HYPERLINK("https://rossileiloes.com.br/lote/detalhe/102155", "107")</f>
      </c>
      <c r="B83" s="4" t="s">
        <f>=HYPERLINK("https://rossileiloes.com.br/lote/detalhe/102155", " Aprox. 20 un. de torneiras ecológicas para redução de água e energia (sem uso)")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6.000,00</t>
        </is>
      </c>
      <c r="F83" s="4" t="inlineStr">
        <is>
          <t>4750.00</t>
        </is>
      </c>
    </row>
    <row collapsed="false" customFormat="false" customHeight="false" hidden="false" ht="12.1" outlineLevel="0" r="84">
      <c r="A84" s="5" t="s">
        <f>=HYPERLINK("https://rossileiloes.com.br/lote/detalhe/102143", "108")</f>
      </c>
      <c r="B84" s="4" t="s">
        <f>=HYPERLINK("https://rossileiloes.com.br/lote/detalhe/102143", " Aprox. 20 un. de torneiras ecológicas para redução de água e energia (sem uso)")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6.000,00</t>
        </is>
      </c>
      <c r="F84" s="4" t="inlineStr">
        <is>
          <t>4750.00</t>
        </is>
      </c>
    </row>
    <row collapsed="false" customFormat="false" customHeight="false" hidden="false" ht="12.1" outlineLevel="0" r="85">
      <c r="A85" s="5" t="s">
        <f>=HYPERLINK("https://rossileiloes.com.br/lote/detalhe/102159", "112")</f>
      </c>
      <c r="B85" s="4" t="s">
        <f>=HYPERLINK("https://rossileiloes.com.br/lote/detalhe/102159", "Climatizador evaporativo - Colméia  ( de janela)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720,00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=HYPERLINK("https://rossileiloes.com.br/lote/detalhe/102168", "113")</f>
      </c>
      <c r="B86" s="4" t="s">
        <f>=HYPERLINK("https://rossileiloes.com.br/lote/detalhe/102168", " Climatizador evaporativo - Colméia  ( de janela)")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720,00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=HYPERLINK("https://rossileiloes.com.br/lote/detalhe/102162", "114")</f>
      </c>
      <c r="B87" s="4" t="s">
        <f>=HYPERLINK("https://rossileiloes.com.br/lote/detalhe/102162", " Climatizador evaporativo - Colméia  ( de janela)")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720,00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=HYPERLINK("https://rossileiloes.com.br/lote/detalhe/102160", "115")</f>
      </c>
      <c r="B88" s="4" t="s">
        <f>=HYPERLINK("https://rossileiloes.com.br/lote/detalhe/102160", " Climatizador evaporativo - Colméia  ( de janela)")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720,00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=HYPERLINK("https://rossileiloes.com.br/lote/detalhe/102171", "116")</f>
      </c>
      <c r="B89" s="4" t="s">
        <f>=HYPERLINK("https://rossileiloes.com.br/lote/detalhe/102171", " Climatizador evaporativo - Colméia  ( de janela)")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720,00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=HYPERLINK("https://rossileiloes.com.br/lote/detalhe/102172", "117")</f>
      </c>
      <c r="B90" s="4" t="s">
        <f>=HYPERLINK("https://rossileiloes.com.br/lote/detalhe/102172", " Climatizador evaporativo - Colméia  ( de janela)")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720,00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=HYPERLINK("https://rossileiloes.com.br/lote/detalhe/102166", "118")</f>
      </c>
      <c r="B91" s="4" t="s">
        <f>=HYPERLINK("https://rossileiloes.com.br/lote/detalhe/102166", " Climatizador evaporativo - Colméia  ( de janela)")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720,00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=HYPERLINK("https://rossileiloes.com.br/lote/detalhe/102165", "119")</f>
      </c>
      <c r="B92" s="4" t="s">
        <f>=HYPERLINK("https://rossileiloes.com.br/lote/detalhe/102165", " Climatizador evaporativo - Colméia  ( de janela)")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720,00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=HYPERLINK("https://rossileiloes.com.br/lote/detalhe/102161", "120")</f>
      </c>
      <c r="B93" s="4" t="s">
        <f>=HYPERLINK("https://rossileiloes.com.br/lote/detalhe/102161", " Climatizador evaporativo - Colméia  ( de janela)")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720,00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=HYPERLINK("https://rossileiloes.com.br/lote/detalhe/102169", "121")</f>
      </c>
      <c r="B94" s="4" t="s">
        <f>=HYPERLINK("https://rossileiloes.com.br/lote/detalhe/102169", " Climatizador evaporativo - Colméia  ( de janela)")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720,00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=HYPERLINK("https://rossileiloes.com.br/lote/detalhe/102170", "122")</f>
      </c>
      <c r="B95" s="4" t="s">
        <f>=HYPERLINK("https://rossileiloes.com.br/lote/detalhe/102170", " Climatizador evaporativo - Colméia  ( de janela)")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720,00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=HYPERLINK("https://rossileiloes.com.br/lote/detalhe/102167", "123")</f>
      </c>
      <c r="B96" s="4" t="s">
        <f>=HYPERLINK("https://rossileiloes.com.br/lote/detalhe/102167", " Climatizador evaporativo - Colméia  ( de janela)")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720,00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=HYPERLINK("https://rossileiloes.com.br/lote/detalhe/102173", "124")</f>
      </c>
      <c r="B97" s="4" t="s">
        <f>=HYPERLINK("https://rossileiloes.com.br/lote/detalhe/102173", " Climatizador evaporativo - Colméia  ( de janela)")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720,00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=HYPERLINK("https://rossileiloes.com.br/lote/detalhe/102164", "125")</f>
      </c>
      <c r="B98" s="4" t="s">
        <f>=HYPERLINK("https://rossileiloes.com.br/lote/detalhe/102164", " Climatizador evaporativo - Colméia  ( de janela)")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720,00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=HYPERLINK("https://rossileiloes.com.br/lote/detalhe/102163", "126")</f>
      </c>
      <c r="B99" s="4" t="s">
        <f>=HYPERLINK("https://rossileiloes.com.br/lote/detalhe/102163", " Climatizador evaporativo - Colméia  ( de janela)")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720,00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=HYPERLINK("https://rossileiloes.com.br/lote/detalhe/102174", "127")</f>
      </c>
      <c r="B100" s="4" t="s">
        <f>=HYPERLINK("https://rossileiloes.com.br/lote/detalhe/102174", "aprox. 1.800 kg de Gabinetes em polietileno PE cor cinza")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2,90</t>
        </is>
      </c>
      <c r="F100" s="4" t="inlineStr">
        <is>
          <t>0.10</t>
        </is>
      </c>
    </row>
    <row collapsed="false" customFormat="false" customHeight="false" hidden="false" ht="12.1" outlineLevel="0" r="101">
      <c r="A101" s="5" t="s">
        <f>=HYPERLINK("https://rossileiloes.com.br/lote/detalhe/102175", "129")</f>
      </c>
      <c r="B101" s="4" t="s">
        <f>=HYPERLINK("https://rossileiloes.com.br/lote/detalhe/102175", "Motor de barco (no estado)")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40.000,00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=HYPERLINK("https://rossileiloes.com.br/lote/detalhe/102215", "129")</f>
      </c>
      <c r="B102" s="4" t="s">
        <f>=HYPERLINK("https://rossileiloes.com.br/lote/detalhe/102215", " 50 unidades fechaduras para porta de aço ( sem uso) com chave")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2.250,00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=HYPERLINK("https://rossileiloes.com.br/lote/detalhe/102212", "130")</f>
      </c>
      <c r="B103" s="4" t="s">
        <f>=HYPERLINK("https://rossileiloes.com.br/lote/detalhe/102212", " 50 unidades fechaduras para porta de aço ( sem uso) com chave")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2.250,00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=HYPERLINK("https://rossileiloes.com.br/lote/detalhe/102217", "131")</f>
      </c>
      <c r="B104" s="4" t="s">
        <f>=HYPERLINK("https://rossileiloes.com.br/lote/detalhe/102217", " 50 unidades fechaduras para porta de aço ( sem uso) com chave")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2.250,00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=HYPERLINK("https://rossileiloes.com.br/lote/detalhe/102218", "132")</f>
      </c>
      <c r="B105" s="4" t="s">
        <f>=HYPERLINK("https://rossileiloes.com.br/lote/detalhe/102218", " 50 unidades fechaduras para porta de aço ( sem uso) com chave")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2.250,00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=HYPERLINK("https://rossileiloes.com.br/lote/detalhe/102219", "133")</f>
      </c>
      <c r="B106" s="4" t="s">
        <f>=HYPERLINK("https://rossileiloes.com.br/lote/detalhe/102219", " 50 unidades fechaduras para porta de aço ( sem uso) com chave")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2.250,00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=HYPERLINK("https://rossileiloes.com.br/lote/detalhe/102214", "134")</f>
      </c>
      <c r="B107" s="4" t="s">
        <f>=HYPERLINK("https://rossileiloes.com.br/lote/detalhe/102214", " 50 unidades fechaduras para porta de aço ( sem uso) com chave")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2.250,00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=HYPERLINK("https://rossileiloes.com.br/lote/detalhe/102213", "135")</f>
      </c>
      <c r="B108" s="4" t="s">
        <f>=HYPERLINK("https://rossileiloes.com.br/lote/detalhe/102213", " 50 unidades fechaduras para porta de aço ( sem uso) com chave")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2.250,00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=HYPERLINK("https://rossileiloes.com.br/lote/detalhe/102216", "136")</f>
      </c>
      <c r="B109" s="4" t="s">
        <f>=HYPERLINK("https://rossileiloes.com.br/lote/detalhe/102216", " 50 unidades fechaduras para porta de aço ( sem uso) com chave")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2.250,00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=HYPERLINK("https://rossileiloes.com.br/lote/detalhe/102225", "176")</f>
      </c>
      <c r="B110" s="4" t="s">
        <f>=HYPERLINK("https://rossileiloes.com.br/lote/detalhe/102225", " 01 Máquina de Solda")</f>
      </c>
      <c r="C110" s="4" t="inlineStr">
        <is>
          <t>Vendido</t>
        </is>
      </c>
      <c r="D110" s="4" t="inlineStr">
        <is>
          <t>1</t>
        </is>
      </c>
      <c r="E110" s="5" t="inlineStr">
        <is>
          <t>1.200,00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=HYPERLINK("https://rossileiloes.com.br/lote/detalhe/102236", "177")</f>
      </c>
      <c r="B111" s="4" t="s">
        <f>=HYPERLINK("https://rossileiloes.com.br/lote/detalhe/102236", " 01 Máquina de Solda")</f>
      </c>
      <c r="C111" s="4" t="inlineStr">
        <is>
          <t>Vendido</t>
        </is>
      </c>
      <c r="D111" s="4" t="inlineStr">
        <is>
          <t>1</t>
        </is>
      </c>
      <c r="E111" s="5" t="inlineStr">
        <is>
          <t>1.200,00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=HYPERLINK("https://rossileiloes.com.br/lote/detalhe/102246", "179")</f>
      </c>
      <c r="B112" s="4" t="s">
        <f>=HYPERLINK("https://rossileiloes.com.br/lote/detalhe/102246", " 01 Máquina de Solda")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1.200,00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=HYPERLINK("https://rossileiloes.com.br/lote/detalhe/102229", "180")</f>
      </c>
      <c r="B113" s="4" t="s">
        <f>=HYPERLINK("https://rossileiloes.com.br/lote/detalhe/102229", " 01 Máquina de Solda")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1.200,00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=HYPERLINK("https://rossileiloes.com.br/lote/detalhe/102237", "181")</f>
      </c>
      <c r="B114" s="4" t="s">
        <f>=HYPERLINK("https://rossileiloes.com.br/lote/detalhe/102237", " 01 Máquina de Solda")</f>
      </c>
      <c r="C114" s="4" t="inlineStr">
        <is>
          <t>Vendido</t>
        </is>
      </c>
      <c r="D114" s="4" t="inlineStr">
        <is>
          <t>1</t>
        </is>
      </c>
      <c r="E114" s="5" t="inlineStr">
        <is>
          <t>1.200,00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=HYPERLINK("https://rossileiloes.com.br/lote/detalhe/102228", "182")</f>
      </c>
      <c r="B115" s="4" t="s">
        <f>=HYPERLINK("https://rossileiloes.com.br/lote/detalhe/102228", " 01 Máquina de Solda")</f>
      </c>
      <c r="C115" s="4" t="inlineStr">
        <is>
          <t>Vendido</t>
        </is>
      </c>
      <c r="D115" s="4" t="inlineStr">
        <is>
          <t>1</t>
        </is>
      </c>
      <c r="E115" s="5" t="inlineStr">
        <is>
          <t>1.200,00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=HYPERLINK("https://rossileiloes.com.br/lote/detalhe/102239", "183")</f>
      </c>
      <c r="B116" s="4" t="s">
        <f>=HYPERLINK("https://rossileiloes.com.br/lote/detalhe/102239", " 01 Máquina de Solda")</f>
      </c>
      <c r="C116" s="4" t="inlineStr">
        <is>
          <t>Vendido</t>
        </is>
      </c>
      <c r="D116" s="4" t="inlineStr">
        <is>
          <t>1</t>
        </is>
      </c>
      <c r="E116" s="5" t="inlineStr">
        <is>
          <t>1.200,00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=HYPERLINK("https://rossileiloes.com.br/lote/detalhe/102227", "184")</f>
      </c>
      <c r="B117" s="4" t="s">
        <f>=HYPERLINK("https://rossileiloes.com.br/lote/detalhe/102227", " 01 Máquina de Solda")</f>
      </c>
      <c r="C117" s="4" t="inlineStr">
        <is>
          <t>Vendido</t>
        </is>
      </c>
      <c r="D117" s="4" t="inlineStr">
        <is>
          <t>1</t>
        </is>
      </c>
      <c r="E117" s="5" t="inlineStr">
        <is>
          <t>1.200,00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=HYPERLINK("https://rossileiloes.com.br/lote/detalhe/102241", "185")</f>
      </c>
      <c r="B118" s="4" t="s">
        <f>=HYPERLINK("https://rossileiloes.com.br/lote/detalhe/102241", " 01 Máquina de Solda")</f>
      </c>
      <c r="C118" s="4" t="inlineStr">
        <is>
          <t>Vendido</t>
        </is>
      </c>
      <c r="D118" s="4" t="inlineStr">
        <is>
          <t>1</t>
        </is>
      </c>
      <c r="E118" s="5" t="inlineStr">
        <is>
          <t>1.200,00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=HYPERLINK("https://rossileiloes.com.br/lote/detalhe/102226", "186")</f>
      </c>
      <c r="B119" s="4" t="s">
        <f>=HYPERLINK("https://rossileiloes.com.br/lote/detalhe/102226", " 01 Máquina de Solda")</f>
      </c>
      <c r="C119" s="4" t="inlineStr">
        <is>
          <t>Vendido</t>
        </is>
      </c>
      <c r="D119" s="4" t="inlineStr">
        <is>
          <t>1</t>
        </is>
      </c>
      <c r="E119" s="5" t="inlineStr">
        <is>
          <t>1.200,00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=HYPERLINK("https://rossileiloes.com.br/lote/detalhe/102245", "187")</f>
      </c>
      <c r="B120" s="4" t="s">
        <f>=HYPERLINK("https://rossileiloes.com.br/lote/detalhe/102245", " 01 Máquina de Solda")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1.200,00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=HYPERLINK("https://rossileiloes.com.br/lote/detalhe/102232", "188")</f>
      </c>
      <c r="B121" s="4" t="s">
        <f>=HYPERLINK("https://rossileiloes.com.br/lote/detalhe/102232", " 01 Máquina de Solda")</f>
      </c>
      <c r="C121" s="4" t="inlineStr">
        <is>
          <t>Vendido</t>
        </is>
      </c>
      <c r="D121" s="4" t="inlineStr">
        <is>
          <t>1</t>
        </is>
      </c>
      <c r="E121" s="5" t="inlineStr">
        <is>
          <t>1.200,00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=HYPERLINK("https://rossileiloes.com.br/lote/detalhe/102244", "189")</f>
      </c>
      <c r="B122" s="4" t="s">
        <f>=HYPERLINK("https://rossileiloes.com.br/lote/detalhe/102244", " 01 Máquina de Solda")</f>
      </c>
      <c r="C122" s="4" t="inlineStr">
        <is>
          <t>Vendido</t>
        </is>
      </c>
      <c r="D122" s="4" t="inlineStr">
        <is>
          <t>1</t>
        </is>
      </c>
      <c r="E122" s="5" t="inlineStr">
        <is>
          <t>1.200,00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=HYPERLINK("https://rossileiloes.com.br/lote/detalhe/102234", "190")</f>
      </c>
      <c r="B123" s="4" t="s">
        <f>=HYPERLINK("https://rossileiloes.com.br/lote/detalhe/102234", " 01 Máquina de Solda")</f>
      </c>
      <c r="C123" s="4" t="inlineStr">
        <is>
          <t>Vendido</t>
        </is>
      </c>
      <c r="D123" s="4" t="inlineStr">
        <is>
          <t>0</t>
        </is>
      </c>
      <c r="E123" s="5" t="inlineStr">
        <is>
          <t>1.200,00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=HYPERLINK("https://rossileiloes.com.br/lote/detalhe/102247", "191")</f>
      </c>
      <c r="B124" s="4" t="s">
        <f>=HYPERLINK("https://rossileiloes.com.br/lote/detalhe/102247", " 01 Máquina de Solda")</f>
      </c>
      <c r="C124" s="4" t="inlineStr">
        <is>
          <t>Vendido</t>
        </is>
      </c>
      <c r="D124" s="4" t="inlineStr">
        <is>
          <t>1</t>
        </is>
      </c>
      <c r="E124" s="5" t="inlineStr">
        <is>
          <t>1.200,00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=HYPERLINK("https://rossileiloes.com.br/lote/detalhe/102231", "192")</f>
      </c>
      <c r="B125" s="4" t="s">
        <f>=HYPERLINK("https://rossileiloes.com.br/lote/detalhe/102231", " 01 Máquina de Solda")</f>
      </c>
      <c r="C125" s="4" t="inlineStr">
        <is>
          <t>Vendido</t>
        </is>
      </c>
      <c r="D125" s="4" t="inlineStr">
        <is>
          <t>1</t>
        </is>
      </c>
      <c r="E125" s="5" t="inlineStr">
        <is>
          <t>1.200,00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=HYPERLINK("https://rossileiloes.com.br/lote/detalhe/102242", "193")</f>
      </c>
      <c r="B126" s="4" t="s">
        <f>=HYPERLINK("https://rossileiloes.com.br/lote/detalhe/102242", " 01 Máquina de Solda")</f>
      </c>
      <c r="C126" s="4" t="inlineStr">
        <is>
          <t>Vendido</t>
        </is>
      </c>
      <c r="D126" s="4" t="inlineStr">
        <is>
          <t>1</t>
        </is>
      </c>
      <c r="E126" s="5" t="inlineStr">
        <is>
          <t>1.200,00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=HYPERLINK("https://rossileiloes.com.br/lote/detalhe/102233", "194")</f>
      </c>
      <c r="B127" s="4" t="s">
        <f>=HYPERLINK("https://rossileiloes.com.br/lote/detalhe/102233", " 01 Máquina de Solda")</f>
      </c>
      <c r="C127" s="4" t="inlineStr">
        <is>
          <t>Vendido</t>
        </is>
      </c>
      <c r="D127" s="4" t="inlineStr">
        <is>
          <t>1</t>
        </is>
      </c>
      <c r="E127" s="5" t="inlineStr">
        <is>
          <t>1.200,00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=HYPERLINK("https://rossileiloes.com.br/lote/detalhe/102243", "195")</f>
      </c>
      <c r="B128" s="4" t="s">
        <f>=HYPERLINK("https://rossileiloes.com.br/lote/detalhe/102243", " 01 Máquina de Solda")</f>
      </c>
      <c r="C128" s="4" t="inlineStr">
        <is>
          <t>Vendido</t>
        </is>
      </c>
      <c r="D128" s="4" t="inlineStr">
        <is>
          <t>1</t>
        </is>
      </c>
      <c r="E128" s="5" t="inlineStr">
        <is>
          <t>1.200,00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=HYPERLINK("https://rossileiloes.com.br/lote/detalhe/102235", "196")</f>
      </c>
      <c r="B129" s="4" t="s">
        <f>=HYPERLINK("https://rossileiloes.com.br/lote/detalhe/102235", " 01 Máquina de Solda")</f>
      </c>
      <c r="C129" s="4" t="inlineStr">
        <is>
          <t>Vendido</t>
        </is>
      </c>
      <c r="D129" s="4" t="inlineStr">
        <is>
          <t>1</t>
        </is>
      </c>
      <c r="E129" s="5" t="inlineStr">
        <is>
          <t>1.200,00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=HYPERLINK("https://rossileiloes.com.br/lote/detalhe/102238", "197")</f>
      </c>
      <c r="B130" s="4" t="s">
        <f>=HYPERLINK("https://rossileiloes.com.br/lote/detalhe/102238", " 01 Máquina de Solda")</f>
      </c>
      <c r="C130" s="4" t="inlineStr">
        <is>
          <t>Vendido</t>
        </is>
      </c>
      <c r="D130" s="4" t="inlineStr">
        <is>
          <t>1</t>
        </is>
      </c>
      <c r="E130" s="5" t="inlineStr">
        <is>
          <t>1.200,00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=HYPERLINK("https://rossileiloes.com.br/lote/detalhe/102230", "198")</f>
      </c>
      <c r="B131" s="4" t="s">
        <f>=HYPERLINK("https://rossileiloes.com.br/lote/detalhe/102230", " 01 Máquina de Solda")</f>
      </c>
      <c r="C131" s="4" t="inlineStr">
        <is>
          <t>Vendido</t>
        </is>
      </c>
      <c r="D131" s="4" t="inlineStr">
        <is>
          <t>1</t>
        </is>
      </c>
      <c r="E131" s="5" t="inlineStr">
        <is>
          <t>1.200,00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=HYPERLINK("https://rossileiloes.com.br/lote/detalhe/102240", "199")</f>
      </c>
      <c r="B132" s="4" t="s">
        <f>=HYPERLINK("https://rossileiloes.com.br/lote/detalhe/102240", " 01 Máquina de Solda")</f>
      </c>
      <c r="C132" s="4" t="inlineStr">
        <is>
          <t>Vendido</t>
        </is>
      </c>
      <c r="D132" s="4" t="inlineStr">
        <is>
          <t>1</t>
        </is>
      </c>
      <c r="E132" s="5" t="inlineStr">
        <is>
          <t>1.200,00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=HYPERLINK("https://rossileiloes.com.br/lote/detalhe/102186", "267")</f>
      </c>
      <c r="B133" s="4" t="s">
        <f>=HYPERLINK("https://rossileiloes.com.br/lote/detalhe/102186", " 11 LUMINÁRIAS À PROVA DE EXPLOSÃO e 2 REATORES PARA LÂMPADA VAPOR SÓDIO 1000W")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1.100,00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=HYPERLINK("https://rossileiloes.com.br/lote/detalhe/103318", "268")</f>
      </c>
      <c r="B134" s="4" t="s">
        <f>=HYPERLINK("https://rossileiloes.com.br/lote/detalhe/103318", "aprox. 191 PÇS DERIVADOS SENDO: 300MM = 164PÇS / 400MM 11PÇS / 600MM = 16PÇS")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5.500,00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=HYPERLINK("https://rossileiloes.com.br/lote/detalhe/102060", "271")</f>
      </c>
      <c r="B135" s="4" t="s">
        <f>=HYPERLINK("https://rossileiloes.com.br/lote/detalhe/102060", "APROX. 28 UNIDADES DE FILTROS PARKER E NOGREN")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2.500,00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=HYPERLINK("https://rossileiloes.com.br/lote/detalhe/102061", "277")</f>
      </c>
      <c r="B136" s="4" t="s">
        <f>=HYPERLINK("https://rossileiloes.com.br/lote/detalhe/102061", "TALHA ELÉTRICA  PARA 1 TONELADA - 3,0m DE ALTURA COM 3,10m DE VÃO")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4.200,00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=HYPERLINK("https://rossileiloes.com.br/lote/detalhe/102062", "290")</f>
      </c>
      <c r="B137" s="4" t="s">
        <f>=HYPERLINK("https://rossileiloes.com.br/lote/detalhe/102062", " QUADROS ELÉTRICOS - APROX. 12 PÇS")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3.000,00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=HYPERLINK("https://rossileiloes.com.br/lote/detalhe/102063", "291")</f>
      </c>
      <c r="B138" s="4" t="s">
        <f>=HYPERLINK("https://rossileiloes.com.br/lote/detalhe/102063", " LUMINÁRIAS DIVERSAS (COMUM E LED) -  APROX. 78PÇS")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2.900,00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=HYPERLINK("https://rossileiloes.com.br/lote/detalhe/102183", "294")</f>
      </c>
      <c r="B139" s="4" t="s">
        <f>=HYPERLINK("https://rossileiloes.com.br/lote/detalhe/102183", " 09 LUMINÁRIAs FITA DE LED DVs TAMANHOS E 09 CALHAs DE LUMINÁRIA P/ LÂMPADA DE LED")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500,00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=HYPERLINK("https://rossileiloes.com.br/lote/detalhe/102064", "295")</f>
      </c>
      <c r="B140" s="4" t="s">
        <f>=HYPERLINK("https://rossileiloes.com.br/lote/detalhe/102064", " Aprox. 49 MÁQUINAS DIVERSAS")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1.500,00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=HYPERLINK("https://rossileiloes.com.br/lote/detalhe/102065", "297")</f>
      </c>
      <c r="B141" s="4" t="s">
        <f>=HYPERLINK("https://rossileiloes.com.br/lote/detalhe/102065", " 07 PAINÉIS ELÉTRICOS")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=HYPERLINK("https://rossileiloes.com.br/lote/detalhe/102066", "298")</f>
      </c>
      <c r="B142" s="4" t="s">
        <f>=HYPERLINK("https://rossileiloes.com.br/lote/detalhe/102066", " 02 FOGÕES INDUSTRIAIS")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=HYPERLINK("https://rossileiloes.com.br/lote/detalhe/102067", "312")</f>
      </c>
      <c r="B143" s="4" t="s">
        <f>=HYPERLINK("https://rossileiloes.com.br/lote/detalhe/102067", "4 MOTORES P/ EMPILHADEIRA ELÉTRICA.")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4.200,00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=HYPERLINK("https://rossileiloes.com.br/lote/detalhe/102068", "314")</f>
      </c>
      <c r="B144" s="4" t="s">
        <f>=HYPERLINK("https://rossileiloes.com.br/lote/detalhe/102068", " 02 EXAUSTORES")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1.900,00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=HYPERLINK("https://rossileiloes.com.br/lote/detalhe/102176", "322")</f>
      </c>
      <c r="B145" s="4" t="s">
        <f>=HYPERLINK("https://rossileiloes.com.br/lote/detalhe/102176", " 01 CJ PORTA PALLETE DUPLO COM PISOS. MEDIDAS:  3,05  X 2,46 X 1,40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2.000,00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=HYPERLINK("https://rossileiloes.com.br/lote/detalhe/102177", "323")</f>
      </c>
      <c r="B146" s="4" t="s">
        <f>=HYPERLINK("https://rossileiloes.com.br/lote/detalhe/102177", " 01 CJ PORTA PALLETE SIMPLES COM PISOS. MEDIDAS:  3,05  X 2,46 X 1,0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1.500,00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=HYPERLINK("https://rossileiloes.com.br/lote/detalhe/102178", "325")</f>
      </c>
      <c r="B147" s="4" t="s">
        <f>=HYPERLINK("https://rossileiloes.com.br/lote/detalhe/102178", " APROX. 198 FITAS ANTICORROSIVAS 100MM X 30M. SENDO 163 PÇS PRETAS E FITAS DEMARCAÇÃO DE SOLO 100MMX30M E 35 PÇS VERMELHAS. VALIDADE MAIO 2021")</f>
      </c>
      <c r="C147" s="4" t="inlineStr">
        <is>
          <t>Vendido</t>
        </is>
      </c>
      <c r="D147" s="4" t="inlineStr">
        <is>
          <t>1</t>
        </is>
      </c>
      <c r="E147" s="5" t="inlineStr">
        <is>
          <t>3.000,00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=HYPERLINK("https://rossileiloes.com.br/lote/detalhe/102182", "332")</f>
      </c>
      <c r="B148" s="4" t="s">
        <f>=HYPERLINK("https://rossileiloes.com.br/lote/detalhe/102182", " 04 CONDENSADORES DE AR CONDICIONADO")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1.100,00</t>
        </is>
      </c>
      <c r="F148" s="4" t="inlineStr">
        <is>
          <t>150.00</t>
        </is>
      </c>
    </row>
    <row collapsed="false" customFormat="false" customHeight="false" hidden="false" ht="12.1" outlineLevel="0" r="149">
      <c r="A149" s="5" t="s">
        <f>=HYPERLINK("https://rossileiloes.com.br/lote/detalhe/102185", "333")</f>
      </c>
      <c r="B149" s="4" t="s">
        <f>=HYPERLINK("https://rossileiloes.com.br/lote/detalhe/102185", " 05 Placas de Silicone 200G. Medidas 1000x1000x12mm")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1.100,00</t>
        </is>
      </c>
      <c r="F149" s="4" t="inlineStr">
        <is>
          <t>150.00</t>
        </is>
      </c>
    </row>
    <row collapsed="false" customFormat="false" customHeight="false" hidden="false" ht="12.1" outlineLevel="0" r="150">
      <c r="A150" s="5" t="s">
        <f>=HYPERLINK("https://rossileiloes.com.br/lote/detalhe/102184", "334")</f>
      </c>
      <c r="B150" s="4" t="s">
        <f>=HYPERLINK("https://rossileiloes.com.br/lote/detalhe/102184", " 700 Metros de Cabo Helucom A-DQ(ZN)B2Y 24EQ/125 ROHS 08460109318 (24 fibras –monomodo )HELUKABEL(Alemanha)")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7.250,00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=HYPERLINK("https://rossileiloes.com.br/lote/detalhe/102179", "337")</f>
      </c>
      <c r="B151" s="4" t="s">
        <f>=HYPERLINK("https://rossileiloes.com.br/lote/detalhe/102179", "09 PROTETORES PARA SERRA CIRCULAR")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1.500,00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=HYPERLINK("https://rossileiloes.com.br/lote/detalhe/102180", "338")</f>
      </c>
      <c r="B152" s="4" t="s">
        <f>=HYPERLINK("https://rossileiloes.com.br/lote/detalhe/102180", "02 FILTROS DE INOX")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1.900,00</t>
        </is>
      </c>
      <c r="F152" s="4" t="inlineStr">
        <is>
          <t>150.00</t>
        </is>
      </c>
    </row>
    <row collapsed="false" customFormat="false" customHeight="false" hidden="false" ht="12.1" outlineLevel="0" r="153">
      <c r="A153" s="5" t="s">
        <f>=HYPERLINK("https://rossileiloes.com.br/lote/detalhe/102181", "339")</f>
      </c>
      <c r="B153" s="4" t="s">
        <f>=HYPERLINK("https://rossileiloes.com.br/lote/detalhe/102181", "APROX. 38 ROSCAS TRANSPORTADORAS")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5.500,00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=HYPERLINK("https://rossileiloes.com.br/lote/detalhe/102187", "340")</f>
      </c>
      <c r="B154" s="4" t="s">
        <f>=HYPERLINK("https://rossileiloes.com.br/lote/detalhe/102187", " TRAFOS 03 PÇS")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3.000,00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=HYPERLINK("https://rossileiloes.com.br/lote/detalhe/102195", "341")</f>
      </c>
      <c r="B155" s="4" t="s">
        <f>=HYPERLINK("https://rossileiloes.com.br/lote/detalhe/102195", " TRAFOS 03 PÇS")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3.000,00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=HYPERLINK("https://rossileiloes.com.br/lote/detalhe/102198", "342")</f>
      </c>
      <c r="B156" s="4" t="s">
        <f>=HYPERLINK("https://rossileiloes.com.br/lote/detalhe/102198", " TRAFOS 02 PÇS")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2.000,00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=HYPERLINK("https://rossileiloes.com.br/lote/detalhe/102196", "343")</f>
      </c>
      <c r="B157" s="4" t="s">
        <f>=HYPERLINK("https://rossileiloes.com.br/lote/detalhe/102196", " CAPACITOR 9 PÇS")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1.000,00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=HYPERLINK("https://rossileiloes.com.br/lote/detalhe/102193", "344")</f>
      </c>
      <c r="B158" s="4" t="s">
        <f>=HYPERLINK("https://rossileiloes.com.br/lote/detalhe/102193", " CHAVE ELÉTRICA 3 PÇS")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500,00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=HYPERLINK("https://rossileiloes.com.br/lote/detalhe/102197", "346")</f>
      </c>
      <c r="B159" s="4" t="s">
        <f>=HYPERLINK("https://rossileiloes.com.br/lote/detalhe/102197", " 450PÇS DE ESTRUTURA PARA PISO DE MEZANINO COM MEDIDAS ENTRE 1,50 E 1,76 MAIORIA DE 1,64")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13.000,00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=HYPERLINK("https://rossileiloes.com.br/lote/detalhe/102194", "349")</f>
      </c>
      <c r="B160" s="4" t="s">
        <f>=HYPERLINK("https://rossileiloes.com.br/lote/detalhe/102194", " 31 CONTATORAS DIVERSAS")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10.000,00</t>
        </is>
      </c>
      <c r="F160" s="4" t="inlineStr">
        <is>
          <t>250.00</t>
        </is>
      </c>
    </row>
    <row collapsed="false" customFormat="false" customHeight="false" hidden="false" ht="12.1" outlineLevel="0" r="161">
      <c r="A161" s="5" t="s">
        <f>=HYPERLINK("https://rossileiloes.com.br/lote/detalhe/102188", "350")</f>
      </c>
      <c r="B161" s="4" t="s">
        <f>=HYPERLINK("https://rossileiloes.com.br/lote/detalhe/102188", " 12 DISJUNTORES CX MOLDADAS (3X630A   1X250A   1X500A   2X400A   1X800A   1X1600A   2X500A   1X700A)")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4.000,00</t>
        </is>
      </c>
      <c r="F161" s="4" t="inlineStr">
        <is>
          <t>250.00</t>
        </is>
      </c>
    </row>
    <row collapsed="false" customFormat="false" customHeight="false" hidden="false" ht="12.1" outlineLevel="0" r="162">
      <c r="A162" s="5" t="s">
        <f>=HYPERLINK("https://rossileiloes.com.br/lote/detalhe/102192", "351")</f>
      </c>
      <c r="B162" s="4" t="s">
        <f>=HYPERLINK("https://rossileiloes.com.br/lote/detalhe/102192", " 612 BOTÕES P/ PAINÉIS ELÉTRICOS DIVERSOS MODELOS")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1.700,00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=HYPERLINK("https://rossileiloes.com.br/lote/detalhe/102190", "352")</f>
      </c>
      <c r="B163" s="4" t="s">
        <f>=HYPERLINK("https://rossileiloes.com.br/lote/detalhe/102190", " 1 CONTATORA 3RW4435-6BC44  36 CONTATOS 3TR1023")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6.000,00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=HYPERLINK("https://rossileiloes.com.br/lote/detalhe/102189", "353")</f>
      </c>
      <c r="B164" s="4" t="s">
        <f>=HYPERLINK("https://rossileiloes.com.br/lote/detalhe/102189", " 19 CHAVES SECCIONADORAS (9X50A   10X125A)   23 CHAVE LIGA DESLIGA   10 CX DE PASSAGEM (300X220X120)")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2.000,00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=HYPERLINK("https://rossileiloes.com.br/lote/detalhe/102191", "362")</f>
      </c>
      <c r="B165" s="4" t="s">
        <f>=HYPERLINK("https://rossileiloes.com.br/lote/detalhe/102191", " MONTACARGA ÁGUIA C/9MTS DE ALTURA COM DUAS ABERTURAS")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10.000,00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=HYPERLINK("https://rossileiloes.com.br/lote/detalhe/102221", "373")</f>
      </c>
      <c r="B166" s="4" t="s">
        <f>=HYPERLINK("https://rossileiloes.com.br/lote/detalhe/102221", "BANDEIJAS E SUPORTES 250KG APROX.")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1.500,00</t>
        </is>
      </c>
      <c r="F166" s="4" t="inlineStr">
        <is>
          <t>150.00</t>
        </is>
      </c>
    </row>
    <row collapsed="false" customFormat="false" customHeight="false" hidden="false" ht="12.1" outlineLevel="0" r="167">
      <c r="A167" s="5" t="s">
        <f>=HYPERLINK("https://rossileiloes.com.br/lote/detalhe/102222", "374")</f>
      </c>
      <c r="B167" s="4" t="s">
        <f>=HYPERLINK("https://rossileiloes.com.br/lote/detalhe/102222", "BOMBA COM MOTOR DE 25CV  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4.000,00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=HYPERLINK("https://rossileiloes.com.br/lote/detalhe/102223", "376")</f>
      </c>
      <c r="B168" s="4" t="s">
        <f>=HYPERLINK("https://rossileiloes.com.br/lote/detalhe/102223", "01 COMPRESSOR ATLAS COPCO GX3 FF 2006")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10.000,00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=HYPERLINK("https://rossileiloes.com.br/lote/detalhe/102250", "378")</f>
      </c>
      <c r="B169" s="4" t="s">
        <f>=HYPERLINK("https://rossileiloes.com.br/lote/detalhe/102250", " CALHA CIRCULAR MP 100 GALVANIZADA DIÂMETRO 0,52(520MM) POR 1,08MTS DE COMPRIMENTO COM 2,00MM DE ESPESSURA. CADA CALHA PESA 12,5KG")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3.900,00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=HYPERLINK("https://rossileiloes.com.br/lote/detalhe/102251", "379")</f>
      </c>
      <c r="B170" s="4" t="s">
        <f>=HYPERLINK("https://rossileiloes.com.br/lote/detalhe/102251", " CALHA CIRCULAR MP 100 GALVANIZADA DIÂMETRO 0,52(520MM) POR 1,08MTS DE COMPRIMENTO COM 2,00MM DE ESPESSURA. CADA CALHA PESA 12,5KG")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3.900,00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=HYPERLINK("https://rossileiloes.com.br/lote/detalhe/102253", "380")</f>
      </c>
      <c r="B171" s="4" t="s">
        <f>=HYPERLINK("https://rossileiloes.com.br/lote/detalhe/102253", " 280 PLACAS DE PISOS VAZADOS DIVERSOS TAMANHOS - COBERTURA DE 240M2 APROXIMADAMENTE - 4800KG APROXIMADAMENTE")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21.750,00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=HYPERLINK("https://rossileiloes.com.br/lote/detalhe/102252", "381")</f>
      </c>
      <c r="B172" s="4" t="s">
        <f>=HYPERLINK("https://rossileiloes.com.br/lote/detalhe/102252", "  05 DISJUNTORES DIVERSOS - SENDO 1 SÉRIE DIMATIC 600V E 4 DISJUNTORES CAIXA MOLDADA DE 600AMP")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3.900,00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=HYPERLINK("https://rossileiloes.com.br/lote/detalhe/102071", "1002")</f>
      </c>
      <c r="B173" s="4" t="s">
        <f>=HYPERLINK("https://rossileiloes.com.br/lote/detalhe/102071", " ALIMENTADOR DE INJETORA CONAIR MDC30-SDC")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4.500,00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=HYPERLINK("https://rossileiloes.com.br/lote/detalhe/102070", "1012")</f>
      </c>
      <c r="B174" s="4" t="s">
        <f>=HYPERLINK("https://rossileiloes.com.br/lote/detalhe/102070", " TURASK MOD. BRASILIA.")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2.500,00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=HYPERLINK("https://rossileiloes.com.br/lote/detalhe/102069", "1014")</f>
      </c>
      <c r="B175" s="4" t="s">
        <f>=HYPERLINK("https://rossileiloes.com.br/lote/detalhe/102069", " COMPRESSOR DE AR BARIONKAR FB 30/350, ANO: 1999, C/ MOTOR WEG 7,5 CV")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2.000,00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=HYPERLINK("https://rossileiloes.com.br/lote/detalhe/102073", "1029")</f>
      </c>
      <c r="B176" s="4" t="s">
        <f>=HYPERLINK("https://rossileiloes.com.br/lote/detalhe/102073", " ROSQUEADEIRA AUTOMÁTICA")</f>
      </c>
      <c r="C176" s="4" t="inlineStr">
        <is>
          <t>Não vendido</t>
        </is>
      </c>
      <c r="D176" s="4" t="inlineStr">
        <is>
          <t>1</t>
        </is>
      </c>
      <c r="E176" s="5" t="inlineStr">
        <is>
          <t>2.500,00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=HYPERLINK("https://rossileiloes.com.br/lote/detalhe/102072", "1030")</f>
      </c>
      <c r="B177" s="4" t="s">
        <f>=HYPERLINK("https://rossileiloes.com.br/lote/detalhe/102072", " ROSQUEADEIRA AUTOMÁTICA")</f>
      </c>
      <c r="C177" s="4" t="inlineStr">
        <is>
          <t>Não vendido</t>
        </is>
      </c>
      <c r="D177" s="4" t="inlineStr">
        <is>
          <t>1</t>
        </is>
      </c>
      <c r="E177" s="5" t="inlineStr">
        <is>
          <t>2.500,00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=HYPERLINK("https://rossileiloes.com.br/lote/detalhe/102074", "1031")</f>
      </c>
      <c r="B178" s="4" t="s">
        <f>=HYPERLINK("https://rossileiloes.com.br/lote/detalhe/102074", " ROSQUEADEIRA AUTOMÁTICA")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2.500,00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=HYPERLINK("https://rossileiloes.com.br/lote/detalhe/102076", "1033")</f>
      </c>
      <c r="B179" s="4" t="s">
        <f>=HYPERLINK("https://rossileiloes.com.br/lote/detalhe/102076", " ROSQUEADEIRA AUTOMÁTICA")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2.500,00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=HYPERLINK("https://rossileiloes.com.br/lote/detalhe/102077", "1034")</f>
      </c>
      <c r="B180" s="4" t="s">
        <f>=HYPERLINK("https://rossileiloes.com.br/lote/detalhe/102077", " ROSQUEADEIRA AUTOMÁTICA")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2.500,00</t>
        </is>
      </c>
      <c r="F180" s="4" t="inlineStr">
        <is>
          <t>200.00</t>
        </is>
      </c>
    </row>
    <row collapsed="false" customFormat="false" customHeight="false" hidden="false" ht="12.1" outlineLevel="0" r="181">
      <c r="A181" s="5" t="s">
        <f>=HYPERLINK("https://rossileiloes.com.br/lote/detalhe/102075", "1035")</f>
      </c>
      <c r="B181" s="4" t="s">
        <f>=HYPERLINK("https://rossileiloes.com.br/lote/detalhe/102075", " ROSQUEADEIRA AUTOMÁTICA")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2.500,00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=HYPERLINK("https://rossileiloes.com.br/lote/detalhe/102078", "1037")</f>
      </c>
      <c r="B182" s="4" t="s">
        <f>=HYPERLINK("https://rossileiloes.com.br/lote/detalhe/102078", " ROSQUEADEIRA AUTOMÁTICA")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2.500,00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=HYPERLINK("https://rossileiloes.com.br/lote/detalhe/102079", "1040")</f>
      </c>
      <c r="B183" s="4" t="s">
        <f>=HYPERLINK("https://rossileiloes.com.br/lote/detalhe/102079", " ROSQUEADEIRA AUTOMÁTICA")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2.500,00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=HYPERLINK("https://rossileiloes.com.br/lote/detalhe/102080", "1041")</f>
      </c>
      <c r="B184" s="4" t="s">
        <f>=HYPERLINK("https://rossileiloes.com.br/lote/detalhe/102080", " ROSQUEADEIRA AUTOMÁTICA")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2.500,00</t>
        </is>
      </c>
      <c r="F184" s="4" t="inlineStr">
        <is>
          <t>200.00</t>
        </is>
      </c>
    </row>
    <row collapsed="false" customFormat="false" customHeight="false" hidden="false" ht="12.1" outlineLevel="0" r="185">
      <c r="A185" s="5" t="s">
        <f>=HYPERLINK("https://rossileiloes.com.br/lote/detalhe/102081", "1050")</f>
      </c>
      <c r="B185" s="4" t="s">
        <f>=HYPERLINK("https://rossileiloes.com.br/lote/detalhe/102081", " ROSQUEADEIRA AUTOMÁTICA")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4.000,00</t>
        </is>
      </c>
      <c r="F185" s="4" t="inlineStr">
        <is>
          <t>200.00</t>
        </is>
      </c>
    </row>
    <row collapsed="false" customFormat="false" customHeight="false" hidden="false" ht="12.1" outlineLevel="0" r="186">
      <c r="A186" s="5" t="s">
        <f>=HYPERLINK("https://rossileiloes.com.br/lote/detalhe/102082", "1051")</f>
      </c>
      <c r="B186" s="4" t="s">
        <f>=HYPERLINK("https://rossileiloes.com.br/lote/detalhe/102082", " FURADEIRA DE COLUNA MANUAL")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6.500,00</t>
        </is>
      </c>
      <c r="F186" s="4" t="inlineStr">
        <is>
          <t>200.00</t>
        </is>
      </c>
    </row>
    <row collapsed="false" customFormat="false" customHeight="false" hidden="false" ht="12.1" outlineLevel="0" r="187">
      <c r="A187" s="5" t="s">
        <f>=HYPERLINK("https://rossileiloes.com.br/lote/detalhe/102083", "1052")</f>
      </c>
      <c r="B187" s="4" t="s">
        <f>=HYPERLINK("https://rossileiloes.com.br/lote/detalhe/102083", " 2 PENEIRAS VIBRATÓRIAS")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2.500,00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=HYPERLINK("https://rossileiloes.com.br/lote/detalhe/102085", "1054")</f>
      </c>
      <c r="B188" s="4" t="s">
        <f>=HYPERLINK("https://rossileiloes.com.br/lote/detalhe/102085", " COMPRESSOR DE AR DOUAT C/ MOTOR 5 CV")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1.750,00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=HYPERLINK("https://rossileiloes.com.br/lote/detalhe/102084", "1056")</f>
      </c>
      <c r="B189" s="4" t="s">
        <f>=HYPERLINK("https://rossileiloes.com.br/lote/detalhe/102084", " BALANÇA MECÂNICA CAP. 5000 KG")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2.500,00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=HYPERLINK("https://rossileiloes.com.br/lote/detalhe/102086", "1064")</f>
      </c>
      <c r="B190" s="4" t="s">
        <f>=HYPERLINK("https://rossileiloes.com.br/lote/detalhe/102086", " REEVES")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7.250,00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=HYPERLINK("https://rossileiloes.com.br/lote/detalhe/102087", "1095")</f>
      </c>
      <c r="B191" s="4" t="s">
        <f>=HYPERLINK("https://rossileiloes.com.br/lote/detalhe/102087", " UNIDADE HIDRÁULICA C/ MOTOR")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3.900,00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=HYPERLINK("https://rossileiloes.com.br/lote/detalhe/102088", "1099")</f>
      </c>
      <c r="B192" s="4" t="s">
        <f>=HYPERLINK("https://rossileiloes.com.br/lote/detalhe/102088", " 2 TANQUES CILINDRICOS HORIZONTAIS EM AÇO CARBONO AGROMETAL")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1.500,00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=HYPERLINK("https://rossileiloes.com.br/lote/detalhe/102089", "1109")</f>
      </c>
      <c r="B193" s="4" t="s">
        <f>=HYPERLINK("https://rossileiloes.com.br/lote/detalhe/102089", " CILINDROS HIDRÁULICOS/PNEUMÁTICOS DIVERSOS")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4.000,00</t>
        </is>
      </c>
      <c r="F193" s="4" t="inlineStr">
        <is>
          <t>200.00</t>
        </is>
      </c>
    </row>
    <row collapsed="false" customFormat="false" customHeight="false" hidden="false" ht="12.1" outlineLevel="0" r="194">
      <c r="A194" s="5" t="s">
        <f>=HYPERLINK("https://rossileiloes.com.br/lote/detalhe/102090", "1111")</f>
      </c>
      <c r="B194" s="4" t="s">
        <f>=HYPERLINK("https://rossileiloes.com.br/lote/detalhe/102090", " SILO C/ EXAUSTÃO.")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3.000,00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=HYPERLINK("https://rossileiloes.com.br/lote/detalhe/102091", "1118")</f>
      </c>
      <c r="B195" s="4" t="s">
        <f>=HYPERLINK("https://rossileiloes.com.br/lote/detalhe/102091", "PAINEL PARA TESTE")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500,00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=HYPERLINK("https://rossileiloes.com.br/lote/detalhe/102092", "1135")</f>
      </c>
      <c r="B196" s="4" t="s">
        <f>=HYPERLINK("https://rossileiloes.com.br/lote/detalhe/102092", " Máquina de fazer gravação a laser 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7.900,00</t>
        </is>
      </c>
      <c r="F196" s="4" t="inlineStr">
        <is>
          <t>200.00</t>
        </is>
      </c>
    </row>
    <row collapsed="false" customFormat="false" customHeight="false" hidden="false" ht="12.1" outlineLevel="0" r="197">
      <c r="A197" s="5" t="s">
        <f>=HYPERLINK("https://rossileiloes.com.br/lote/detalhe/102093", "1136")</f>
      </c>
      <c r="B197" s="4" t="s">
        <f>=HYPERLINK("https://rossileiloes.com.br/lote/detalhe/102093", " Painel controlador de tráfego")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4.200,00</t>
        </is>
      </c>
      <c r="F197" s="4" t="inlineStr">
        <is>
          <t>100.00</t>
        </is>
      </c>
    </row>
    <row collapsed="false" customFormat="false" customHeight="false" hidden="false" ht="12.1" outlineLevel="0" r="198">
      <c r="A198" s="5" t="s">
        <f>=HYPERLINK("https://rossileiloes.com.br/lote/detalhe/102094", "1138")</f>
      </c>
      <c r="B198" s="4" t="s">
        <f>=HYPERLINK("https://rossileiloes.com.br/lote/detalhe/102094", " aprox. 350 unidades ganchos de segurança")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2.500,00</t>
        </is>
      </c>
      <c r="F198" s="4" t="inlineStr">
        <is>
          <t>200.00</t>
        </is>
      </c>
    </row>
    <row collapsed="false" customFormat="false" customHeight="false" hidden="false" ht="12.1" outlineLevel="0" r="199">
      <c r="A199" s="5" t="s">
        <f>=HYPERLINK("https://rossileiloes.com.br/lote/detalhe/102095", "1156")</f>
      </c>
      <c r="B199" s="4" t="s">
        <f>=HYPERLINK("https://rossileiloes.com.br/lote/detalhe/102095", " 7 un. escadas de madeira 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3.900,00</t>
        </is>
      </c>
      <c r="F199" s="4" t="inlineStr">
        <is>
          <t>100.00</t>
        </is>
      </c>
    </row>
    <row collapsed="false" customFormat="false" customHeight="false" hidden="false" ht="12.1" outlineLevel="0" r="200">
      <c r="A200" s="5" t="s">
        <f>=HYPERLINK("https://rossileiloes.com.br/lote/detalhe/102099", "1165")</f>
      </c>
      <c r="B200" s="4" t="s">
        <f>=HYPERLINK("https://rossileiloes.com.br/lote/detalhe/102099", " Aprox. 30 Ton de eixos várias medidas. (Lances por quilo)")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2,30</t>
        </is>
      </c>
      <c r="F200" s="4" t="inlineStr">
        <is>
          <t>0.10</t>
        </is>
      </c>
    </row>
    <row collapsed="false" customFormat="false" customHeight="false" hidden="false" ht="12.1" outlineLevel="0" r="201">
      <c r="A201" s="5" t="s">
        <f>=HYPERLINK("https://rossileiloes.com.br/lote/detalhe/102098", "1166")</f>
      </c>
      <c r="B201" s="4" t="s">
        <f>=HYPERLINK("https://rossileiloes.com.br/lote/detalhe/102098", " 1 un. de Torre de refrigeração de água")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3.900,00</t>
        </is>
      </c>
      <c r="F201" s="4" t="inlineStr">
        <is>
          <t>100.00</t>
        </is>
      </c>
    </row>
    <row collapsed="false" customFormat="false" customHeight="false" hidden="false" ht="12.1" outlineLevel="0" r="202">
      <c r="A202" s="5" t="s">
        <f>=HYPERLINK("https://rossileiloes.com.br/lote/detalhe/102097", "1167")</f>
      </c>
      <c r="B202" s="4" t="s">
        <f>=HYPERLINK("https://rossileiloes.com.br/lote/detalhe/102097", " 1 un. de Torre de refrigeração de água")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3.900,00</t>
        </is>
      </c>
      <c r="F202" s="4" t="inlineStr">
        <is>
          <t>100.00</t>
        </is>
      </c>
    </row>
    <row collapsed="false" customFormat="false" customHeight="false" hidden="false" ht="12.1" outlineLevel="0" r="203">
      <c r="A203" s="5" t="s">
        <f>=HYPERLINK("https://rossileiloes.com.br/lote/detalhe/102096", "1168")</f>
      </c>
      <c r="B203" s="4" t="s">
        <f>=HYPERLINK("https://rossileiloes.com.br/lote/detalhe/102096", " Forno tipo bambole em aço carbono")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10.000,00</t>
        </is>
      </c>
      <c r="F203" s="4" t="inlineStr">
        <is>
          <t>250.00</t>
        </is>
      </c>
    </row>
    <row collapsed="false" customFormat="false" customHeight="false" hidden="false" ht="12.1" outlineLevel="0" r="204">
      <c r="A204" s="5" t="s">
        <f>=HYPERLINK("https://rossileiloes.com.br/lote/detalhe/102100", "1169")</f>
      </c>
      <c r="B204" s="4" t="s">
        <f>=HYPERLINK("https://rossileiloes.com.br/lote/detalhe/102100", " Forno tipo bambole em aço inox")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21.000,00</t>
        </is>
      </c>
      <c r="F204" s="4" t="inlineStr">
        <is>
          <t>250.00</t>
        </is>
      </c>
    </row>
    <row collapsed="false" customFormat="false" customHeight="false" hidden="false" ht="12.1" outlineLevel="0" r="205">
      <c r="A205" s="5" t="s">
        <f>=HYPERLINK("https://rossileiloes.com.br/lote/detalhe/102103", "1174")</f>
      </c>
      <c r="B205" s="4" t="s">
        <f>=HYPERLINK("https://rossileiloes.com.br/lote/detalhe/102103", " 7 secadores de mão. Ar quente e frio")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6.500,00</t>
        </is>
      </c>
      <c r="F205" s="4" t="inlineStr">
        <is>
          <t>250.00</t>
        </is>
      </c>
    </row>
    <row collapsed="false" customFormat="false" customHeight="false" hidden="false" ht="12.1" outlineLevel="0" r="206">
      <c r="A206" s="5" t="s">
        <f>=HYPERLINK("https://rossileiloes.com.br/lote/detalhe/102104", "1177")</f>
      </c>
      <c r="B206" s="4" t="s">
        <f>=HYPERLINK("https://rossileiloes.com.br/lote/detalhe/102104", " 10 motores acoplados")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7.000,00</t>
        </is>
      </c>
      <c r="F206" s="4" t="inlineStr">
        <is>
          <t>250.00</t>
        </is>
      </c>
    </row>
    <row collapsed="false" customFormat="false" customHeight="false" hidden="false" ht="12.1" outlineLevel="0" r="207">
      <c r="A207" s="5" t="s">
        <f>=HYPERLINK("https://rossileiloes.com.br/lote/detalhe/102105", "1180")</f>
      </c>
      <c r="B207" s="4" t="s">
        <f>=HYPERLINK("https://rossileiloes.com.br/lote/detalhe/102105", " Torninho")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1.900,00</t>
        </is>
      </c>
      <c r="F207" s="4" t="inlineStr">
        <is>
          <t>100.00</t>
        </is>
      </c>
    </row>
    <row collapsed="false" customFormat="false" customHeight="false" hidden="false" ht="12.1" outlineLevel="0" r="208">
      <c r="A208" s="5" t="s">
        <f>=HYPERLINK("https://rossileiloes.com.br/lote/detalhe/102102", "1182")</f>
      </c>
      <c r="B208" s="4" t="s">
        <f>=HYPERLINK("https://rossileiloes.com.br/lote/detalhe/102102", " Plaina de chaveta Rocco")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11.500,00</t>
        </is>
      </c>
      <c r="F208" s="4" t="inlineStr">
        <is>
          <t>250.00</t>
        </is>
      </c>
    </row>
    <row collapsed="false" customFormat="false" customHeight="false" hidden="false" ht="12.1" outlineLevel="0" r="209">
      <c r="A209" s="5" t="s">
        <f>=HYPERLINK("https://rossileiloes.com.br/lote/detalhe/102106", "1186")</f>
      </c>
      <c r="B209" s="4" t="s">
        <f>=HYPERLINK("https://rossileiloes.com.br/lote/detalhe/102106", " Fogão de 8 bocas em inox")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1.200,00</t>
        </is>
      </c>
      <c r="F209" s="4" t="inlineStr">
        <is>
          <t>100.00</t>
        </is>
      </c>
    </row>
    <row collapsed="false" customFormat="false" customHeight="false" hidden="false" ht="12.1" outlineLevel="0" r="210">
      <c r="A210" s="5" t="s">
        <f>=HYPERLINK("https://rossileiloes.com.br/lote/detalhe/102101", "1187")</f>
      </c>
      <c r="B210" s="4" t="s">
        <f>=HYPERLINK("https://rossileiloes.com.br/lote/detalhe/102101", " Máquina de lavar material")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1.200,00</t>
        </is>
      </c>
      <c r="F210" s="4" t="inlineStr">
        <is>
          <t>100.00</t>
        </is>
      </c>
    </row>
    <row collapsed="false" customFormat="false" customHeight="false" hidden="false" ht="12.1" outlineLevel="0" r="211">
      <c r="A211" s="5" t="s">
        <f>=HYPERLINK("https://rossileiloes.com.br/lote/detalhe/102107", "1189")</f>
      </c>
      <c r="B211" s="4" t="s">
        <f>=HYPERLINK("https://rossileiloes.com.br/lote/detalhe/102107", "Máquina de fazer Raio-X a Laser")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900,00</t>
        </is>
      </c>
      <c r="F211" s="4" t="inlineStr">
        <is>
          <t>200.00</t>
        </is>
      </c>
    </row>
    <row collapsed="false" customFormat="false" customHeight="false" hidden="false" ht="12.1" outlineLevel="0" r="212">
      <c r="A212" s="5" t="s">
        <f>=HYPERLINK("https://rossileiloes.com.br/lote/detalhe/102224", "1190")</f>
      </c>
      <c r="B212" s="4" t="s">
        <f>=HYPERLINK("https://rossileiloes.com.br/lote/detalhe/102224", "aprox.150 fechaduras diversas sem uso (no estado)")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8.000,00</t>
        </is>
      </c>
      <c r="F21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2026-06-06T16:42:16.00Z</dcterms:created>
  <dc:creator>Tellks Tecnologia</dc:creator>
  <cp:revision>0</cp:revision>
</cp:coreProperties>
</file>