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TRATORES, ESCAVADEIRAS, RETROESCAVADEIRAS, PEÇAS, PARTES DE MÁQ. PESADAS E CAMINHÕES</t>
        </is>
      </c>
      <c r="C6" s="4"/>
      <c r="D6" s="4"/>
      <c r="E6" s="4"/>
      <c r="F6" s="4"/>
    </row>
    <row collapsed="false" customFormat="false" customHeight="false" hidden="false" ht="12.1" outlineLevel="0" r="7">
      <c r="A7" s="3" t="inlineStr">
        <is>
          <t>Data</t>
        </is>
      </c>
      <c r="B7" s="4" t="inlineStr">
        <is>
          <t>11/11/2021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=HYPERLINK("https://rossileiloes.com.br/lote/detalhe/103254", "000")</f>
      </c>
      <c r="B11" s="4" t="s">
        <f>=HYPERLINK("https://rossileiloes.com.br/lote/detalhe/103254", " 2 grupos geradores WEG com quadro de comando")</f>
      </c>
      <c r="C11" s="4" t="inlineStr">
        <is>
          <t>Vendido</t>
        </is>
      </c>
      <c r="D11" s="4" t="inlineStr">
        <is>
          <t>1</t>
        </is>
      </c>
      <c r="E11" s="5" t="inlineStr">
        <is>
          <t>135.000,00</t>
        </is>
      </c>
      <c r="F11" s="4" t="inlineStr">
        <is>
          <t>500.00</t>
        </is>
      </c>
    </row>
    <row collapsed="false" customFormat="false" customHeight="false" hidden="false" ht="12.1" outlineLevel="0" r="12">
      <c r="A12" s="5" t="s">
        <f>=HYPERLINK("https://rossileiloes.com.br/lote/detalhe/103235", "001")</f>
      </c>
      <c r="B12" s="4" t="s">
        <f>=HYPERLINK("https://rossileiloes.com.br/lote/detalhe/103235",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2" s="4" t="inlineStr">
        <is>
          <t>Não vendido</t>
        </is>
      </c>
      <c r="D12" s="4" t="inlineStr">
        <is>
          <t>0</t>
        </is>
      </c>
      <c r="E12" s="5" t="inlineStr">
        <is>
          <t>110.000,00</t>
        </is>
      </c>
      <c r="F12" s="4" t="inlineStr">
        <is>
          <t>250.00</t>
        </is>
      </c>
    </row>
    <row collapsed="false" customFormat="false" customHeight="false" hidden="false" ht="12.1" outlineLevel="0" r="13">
      <c r="A13" s="5" t="s">
        <f>=HYPERLINK("https://rossileiloes.com.br/lote/detalhe/106143", "002")</f>
      </c>
      <c r="B13" s="4" t="s">
        <f>=HYPERLINK("https://rossileiloes.com.br/lote/detalhe/106143", "[ VÍDEOS ] Pá Carregadeira Michigan. Transmissão 28000 Clark. Tansmissão aberta para retirar vazamentos, Carrier e engrenagem completos e semi novas.Necessita kit de vedação e discos.")</f>
      </c>
      <c r="C13" s="4" t="inlineStr">
        <is>
          <t>Não vendido</t>
        </is>
      </c>
      <c r="D13" s="4" t="inlineStr">
        <is>
          <t>0</t>
        </is>
      </c>
      <c r="E13" s="5" t="inlineStr">
        <is>
          <t>35.000,00</t>
        </is>
      </c>
      <c r="F13" s="4" t="inlineStr">
        <is>
          <t>500.00</t>
        </is>
      </c>
    </row>
    <row collapsed="false" customFormat="false" customHeight="false" hidden="false" ht="12.1" outlineLevel="0" r="14">
      <c r="A14" s="5" t="s">
        <f>=HYPERLINK("https://rossileiloes.com.br/lote/detalhe/103239", "003")</f>
      </c>
      <c r="B14" s="4" t="s">
        <f>=HYPERLINK("https://rossileiloes.com.br/lote/detalhe/103239", "Torre de iluminação estacionária. Funciona. Necessita revisão")</f>
      </c>
      <c r="C14" s="4" t="inlineStr">
        <is>
          <t>Não vendido</t>
        </is>
      </c>
      <c r="D14" s="4" t="inlineStr">
        <is>
          <t>0</t>
        </is>
      </c>
      <c r="E14" s="5" t="inlineStr">
        <is>
          <t>4.000,00</t>
        </is>
      </c>
      <c r="F14" s="4" t="inlineStr">
        <is>
          <t>250.00</t>
        </is>
      </c>
    </row>
    <row collapsed="false" customFormat="false" customHeight="false" hidden="false" ht="12.1" outlineLevel="0" r="15">
      <c r="A15" s="5" t="s">
        <f>=HYPERLINK("https://rossileiloes.com.br/lote/detalhe/105057", "004")</f>
      </c>
      <c r="B15" s="4" t="s">
        <f>=HYPERLINK("https://rossileiloes.com.br/lote/detalhe/105057", " Caminhão VW 18.310 Titan. Ano 2004 Estava operacional, parou por defeito na caixa de marcha. Caixa de marcha aberta acompanha o lote")</f>
      </c>
      <c r="C15" s="4" t="inlineStr">
        <is>
          <t>Não vendido</t>
        </is>
      </c>
      <c r="D15" s="4" t="inlineStr">
        <is>
          <t>1</t>
        </is>
      </c>
      <c r="E15" s="5" t="inlineStr">
        <is>
          <t>34.000,00</t>
        </is>
      </c>
      <c r="F15" s="4" t="inlineStr">
        <is>
          <t>500.00</t>
        </is>
      </c>
    </row>
    <row collapsed="false" customFormat="false" customHeight="false" hidden="false" ht="12.1" outlineLevel="0" r="16">
      <c r="A16" s="5" t="s">
        <f>=HYPERLINK("https://rossileiloes.com.br/lote/detalhe/103244", "005")</f>
      </c>
      <c r="B16" s="4" t="s">
        <f>=HYPERLINK("https://rossileiloes.com.br/lote/detalhe/103244", " Ford Transit. Ano 2010")</f>
      </c>
      <c r="C16" s="4" t="inlineStr">
        <is>
          <t>Não vendido</t>
        </is>
      </c>
      <c r="D16" s="4" t="inlineStr">
        <is>
          <t>0</t>
        </is>
      </c>
      <c r="E16" s="5" t="inlineStr">
        <is>
          <t>20.000,00</t>
        </is>
      </c>
      <c r="F16" s="4" t="inlineStr">
        <is>
          <t>250.00</t>
        </is>
      </c>
    </row>
    <row collapsed="false" customFormat="false" customHeight="false" hidden="false" ht="12.1" outlineLevel="0" r="17">
      <c r="A17" s="5" t="s">
        <f>=HYPERLINK("https://rossileiloes.com.br/lote/detalhe/105058", "006")</f>
      </c>
      <c r="B17" s="4" t="s">
        <f>=HYPERLINK("https://rossileiloes.com.br/lote/detalhe/105058", "[ VÍDEO ] Escavadeira Komatsu Pc 120 (sem ano) . Operacional , com concha. Motor Mwm série 10 ")</f>
      </c>
      <c r="C17" s="4" t="inlineStr">
        <is>
          <t>Vendido</t>
        </is>
      </c>
      <c r="D17" s="4" t="inlineStr">
        <is>
          <t>2</t>
        </is>
      </c>
      <c r="E17" s="5" t="inlineStr">
        <is>
          <t>75.000,00</t>
        </is>
      </c>
      <c r="F17" s="4" t="inlineStr">
        <is>
          <t>500.00</t>
        </is>
      </c>
    </row>
    <row collapsed="false" customFormat="false" customHeight="false" hidden="false" ht="12.1" outlineLevel="0" r="18">
      <c r="A18" s="5" t="s">
        <f>=HYPERLINK("https://rossileiloes.com.br/lote/detalhe/106150", "007")</f>
      </c>
      <c r="B18" s="4" t="s">
        <f>=HYPERLINK("https://rossileiloes.com.br/lote/detalhe/106150", " 02 Pás Carregadeiras Caterpillar. Mod. 930. No estado.")</f>
      </c>
      <c r="C18" s="4" t="inlineStr">
        <is>
          <t>Não vendido</t>
        </is>
      </c>
      <c r="D18" s="4" t="inlineStr">
        <is>
          <t>0</t>
        </is>
      </c>
      <c r="E18" s="5" t="inlineStr">
        <is>
          <t>75.000,00</t>
        </is>
      </c>
      <c r="F18" s="4" t="inlineStr">
        <is>
          <t>500.00</t>
        </is>
      </c>
    </row>
    <row collapsed="false" customFormat="false" customHeight="false" hidden="false" ht="12.1" outlineLevel="0" r="19">
      <c r="A19" s="5" t="s">
        <f>=HYPERLINK("https://rossileiloes.com.br/lote/detalhe/103250", "008")</f>
      </c>
      <c r="B19" s="4" t="s">
        <f>=HYPERLINK("https://rossileiloes.com.br/lote/detalhe/103250", " Motor estacionário")</f>
      </c>
      <c r="C19" s="4" t="inlineStr">
        <is>
          <t>Não vendido</t>
        </is>
      </c>
      <c r="D19" s="4" t="inlineStr">
        <is>
          <t>0</t>
        </is>
      </c>
      <c r="E19" s="5" t="inlineStr">
        <is>
          <t>6.000,00</t>
        </is>
      </c>
      <c r="F19" s="4" t="inlineStr">
        <is>
          <t>200.00</t>
        </is>
      </c>
    </row>
    <row collapsed="false" customFormat="false" customHeight="false" hidden="false" ht="12.1" outlineLevel="0" r="20">
      <c r="A20" s="5" t="s">
        <f>=HYPERLINK("https://rossileiloes.com.br/lote/detalhe/103248", "009")</f>
      </c>
      <c r="B20" s="4" t="s">
        <f>=HYPERLINK("https://rossileiloes.com.br/lote/detalhe/103248", " Diversas peças para caminhões Mercedes e Volkswagem")</f>
      </c>
      <c r="C20" s="4" t="inlineStr">
        <is>
          <t>Não vendido</t>
        </is>
      </c>
      <c r="D20" s="4" t="inlineStr">
        <is>
          <t>0</t>
        </is>
      </c>
      <c r="E20" s="5" t="inlineStr">
        <is>
          <t>6.000,00</t>
        </is>
      </c>
      <c r="F20" s="4" t="inlineStr">
        <is>
          <t>200.00</t>
        </is>
      </c>
    </row>
    <row collapsed="false" customFormat="false" customHeight="false" hidden="false" ht="12.1" outlineLevel="0" r="21">
      <c r="A21" s="5" t="s">
        <f>=HYPERLINK("https://rossileiloes.com.br/lote/detalhe/106144", "010")</f>
      </c>
      <c r="B21" s="4" t="s">
        <f>=HYPERLINK("https://rossileiloes.com.br/lote/detalhe/106144", " Pá Carregadeira sucateada Zl 60, transmissão mecânica, motor Caterpillar 3306 direta. No estado.")</f>
      </c>
      <c r="C21" s="4" t="inlineStr">
        <is>
          <t>Não vendido</t>
        </is>
      </c>
      <c r="D21" s="4" t="inlineStr">
        <is>
          <t>0</t>
        </is>
      </c>
      <c r="E21" s="5" t="inlineStr">
        <is>
          <t>35.000,00</t>
        </is>
      </c>
      <c r="F21" s="4" t="inlineStr">
        <is>
          <t>500.00</t>
        </is>
      </c>
    </row>
    <row collapsed="false" customFormat="false" customHeight="false" hidden="false" ht="12.1" outlineLevel="0" r="22">
      <c r="A22" s="5" t="s">
        <f>=HYPERLINK("https://rossileiloes.com.br/lote/detalhe/103255", "011")</f>
      </c>
      <c r="B22" s="4" t="s">
        <f>=HYPERLINK("https://rossileiloes.com.br/lote/detalhe/103255", " Escavadeira XCMG XE 210. Com motor")</f>
      </c>
      <c r="C22" s="4" t="inlineStr">
        <is>
          <t>Não vendido</t>
        </is>
      </c>
      <c r="D22" s="4" t="inlineStr">
        <is>
          <t>0</t>
        </is>
      </c>
      <c r="E22" s="5" t="inlineStr">
        <is>
          <t>95.000,00</t>
        </is>
      </c>
      <c r="F22" s="4" t="inlineStr">
        <is>
          <t>500.00</t>
        </is>
      </c>
    </row>
    <row collapsed="false" customFormat="false" customHeight="false" hidden="false" ht="12.1" outlineLevel="0" r="23">
      <c r="A23" s="5" t="s">
        <f>=HYPERLINK("https://rossileiloes.com.br/lote/detalhe/106147", "012")</f>
      </c>
      <c r="B23" s="4" t="s">
        <f>=HYPERLINK("https://rossileiloes.com.br/lote/detalhe/106147", " Peças e componentes diversos. Caterpillar e Liebherr")</f>
      </c>
      <c r="C23" s="4" t="inlineStr">
        <is>
          <t>Não vendido</t>
        </is>
      </c>
      <c r="D23" s="4" t="inlineStr">
        <is>
          <t>0</t>
        </is>
      </c>
      <c r="E23" s="5" t="inlineStr">
        <is>
          <t>9.500,00</t>
        </is>
      </c>
      <c r="F23" s="4" t="inlineStr">
        <is>
          <t>500.00</t>
        </is>
      </c>
    </row>
    <row collapsed="false" customFormat="false" customHeight="false" hidden="false" ht="12.1" outlineLevel="0" r="24">
      <c r="A24" s="5" t="s">
        <f>=HYPERLINK("https://rossileiloes.com.br/lote/detalhe/106146", "013")</f>
      </c>
      <c r="B24" s="4" t="s">
        <f>=HYPERLINK("https://rossileiloes.com.br/lote/detalhe/106146", " Trator Komatsu D61 EX. Parou trabalhando, rodante 80%. Motor Cummins, parado há 6 anos.")</f>
      </c>
      <c r="C24" s="4" t="inlineStr">
        <is>
          <t>Não vendido</t>
        </is>
      </c>
      <c r="D24" s="4" t="inlineStr">
        <is>
          <t>0</t>
        </is>
      </c>
      <c r="E24" s="5" t="inlineStr">
        <is>
          <t>150.000,00</t>
        </is>
      </c>
      <c r="F24" s="4" t="inlineStr">
        <is>
          <t>500.00</t>
        </is>
      </c>
    </row>
    <row collapsed="false" customFormat="false" customHeight="false" hidden="false" ht="12.1" outlineLevel="0" r="25">
      <c r="A25" s="5" t="s">
        <f>=HYPERLINK("https://rossileiloes.com.br/lote/detalhe/103236", "014")</f>
      </c>
      <c r="B25" s="4" t="s">
        <f>=HYPERLINK("https://rossileiloes.com.br/lote/detalhe/103236", "Peças para escavadeiras de 33 toneladas")</f>
      </c>
      <c r="C25" s="4" t="inlineStr">
        <is>
          <t>Não vendido</t>
        </is>
      </c>
      <c r="D25" s="4" t="inlineStr">
        <is>
          <t>0</t>
        </is>
      </c>
      <c r="E25" s="5" t="inlineStr">
        <is>
          <t>40.000,00</t>
        </is>
      </c>
      <c r="F25" s="4" t="inlineStr">
        <is>
          <t>250.00</t>
        </is>
      </c>
    </row>
    <row collapsed="false" customFormat="false" customHeight="false" hidden="false" ht="12.1" outlineLevel="0" r="26">
      <c r="A26" s="5" t="s">
        <f>=HYPERLINK("https://rossileiloes.com.br/lote/detalhe/106801", "015")</f>
      </c>
      <c r="B26" s="4" t="s">
        <f>=HYPERLINK("https://rossileiloes.com.br/lote/detalhe/106801", "PÁ CARREGADEIRA CASE. MOD. W20 B. ANO 1985. PAROU FUNCIONANDO")</f>
      </c>
      <c r="C26" s="4" t="inlineStr">
        <is>
          <t>Não vendido</t>
        </is>
      </c>
      <c r="D26" s="4" t="inlineStr">
        <is>
          <t>0</t>
        </is>
      </c>
      <c r="E26" s="5" t="inlineStr">
        <is>
          <t>115.000,00</t>
        </is>
      </c>
      <c r="F26" s="4" t="inlineStr">
        <is>
          <t>500.00</t>
        </is>
      </c>
    </row>
    <row collapsed="false" customFormat="false" customHeight="false" hidden="false" ht="12.1" outlineLevel="0" r="27">
      <c r="A27" s="5" t="s">
        <f>=HYPERLINK("https://rossileiloes.com.br/lote/detalhe/106803", "016")</f>
      </c>
      <c r="B27" s="4" t="s">
        <f>=HYPERLINK("https://rossileiloes.com.br/lote/detalhe/106803", "PÁ CARREGADEIRA CASE. MOD. W20 B. ANO 1986. NECESSITA REPARAR VAZAMENTOS. COMPLETA. PAROU FUNCIONANDO.")</f>
      </c>
      <c r="C27" s="4" t="inlineStr">
        <is>
          <t>Não vendido</t>
        </is>
      </c>
      <c r="D27" s="4" t="inlineStr">
        <is>
          <t>0</t>
        </is>
      </c>
      <c r="E27" s="5" t="inlineStr">
        <is>
          <t>115.000,00</t>
        </is>
      </c>
      <c r="F27" s="4" t="inlineStr">
        <is>
          <t>500.00</t>
        </is>
      </c>
    </row>
    <row collapsed="false" customFormat="false" customHeight="false" hidden="false" ht="12.1" outlineLevel="0" r="28">
      <c r="A28" s="5" t="s">
        <f>=HYPERLINK("https://rossileiloes.com.br/lote/detalhe/103227", "018")</f>
      </c>
      <c r="B28" s="4" t="s">
        <f>=HYPERLINK("https://rossileiloes.com.br/lote/detalhe/103227", " Impressora alys 30 , plotter desativada. No estado que se encontra.")</f>
      </c>
      <c r="C28" s="4" t="inlineStr">
        <is>
          <t>Não vendido</t>
        </is>
      </c>
      <c r="D28" s="4" t="inlineStr">
        <is>
          <t>0</t>
        </is>
      </c>
      <c r="E28" s="5" t="inlineStr">
        <is>
          <t>700,00</t>
        </is>
      </c>
      <c r="F28" s="4" t="inlineStr">
        <is>
          <t>50.00</t>
        </is>
      </c>
    </row>
    <row collapsed="false" customFormat="false" customHeight="false" hidden="false" ht="12.1" outlineLevel="0" r="29">
      <c r="A29" s="5" t="s">
        <f>=HYPERLINK("https://rossileiloes.com.br/lote/detalhe/103234", "020")</f>
      </c>
      <c r="B29" s="4" t="s">
        <f>=HYPERLINK("https://rossileiloes.com.br/lote/detalhe/103234", "14 Alternadores BOSCH 24 V operacionais; Compressor para ar condicionado de ônibus; Diversos reparos, peças e componentes;  e Molas de Suspenção.")</f>
      </c>
      <c r="C29" s="4" t="inlineStr">
        <is>
          <t>Não vendido</t>
        </is>
      </c>
      <c r="D29" s="4" t="inlineStr">
        <is>
          <t>0</t>
        </is>
      </c>
      <c r="E29" s="5" t="inlineStr">
        <is>
          <t>15.000,00</t>
        </is>
      </c>
      <c r="F29" s="4" t="inlineStr">
        <is>
          <t>250.00</t>
        </is>
      </c>
    </row>
    <row collapsed="false" customFormat="false" customHeight="false" hidden="false" ht="12.1" outlineLevel="0" r="30">
      <c r="A30" s="5" t="s">
        <f>=HYPERLINK("https://rossileiloes.com.br/lote/detalhe/103230", "080")</f>
      </c>
      <c r="B30" s="4" t="s">
        <f>=HYPERLINK("https://rossileiloes.com.br/lote/detalhe/103230", " Círculo e buldozer da motoniveladora SANY 190.  Eixo dianteiro motoniveladora SANY,190,suporte do círculo,tander do lado direito completo,escarificador completo.  Semi eixos: caminhões e barras direcionais para motonilevadoras")</f>
      </c>
      <c r="C30" s="4" t="inlineStr">
        <is>
          <t>Não vendido</t>
        </is>
      </c>
      <c r="D30" s="4" t="inlineStr">
        <is>
          <t>0</t>
        </is>
      </c>
      <c r="E30" s="5" t="inlineStr">
        <is>
          <t>6.000,00</t>
        </is>
      </c>
      <c r="F30" s="4" t="inlineStr">
        <is>
          <t>250.00</t>
        </is>
      </c>
    </row>
    <row collapsed="false" customFormat="false" customHeight="false" hidden="false" ht="12.1" outlineLevel="0" r="31">
      <c r="A31" s="5" t="s">
        <f>=HYPERLINK("https://rossileiloes.com.br/lote/detalhe/106141", "201")</f>
      </c>
      <c r="B31" s="4" t="s">
        <f>=HYPERLINK("https://rossileiloes.com.br/lote/detalhe/106141", " Pá Carregadeira Caterpillar. Mod. 966R. Transmissão canadense Mecânica. Ano 1987. Operacional ")</f>
      </c>
      <c r="C31" s="4" t="inlineStr">
        <is>
          <t>Não vendido</t>
        </is>
      </c>
      <c r="D31" s="4" t="inlineStr">
        <is>
          <t>0</t>
        </is>
      </c>
      <c r="E31" s="5" t="inlineStr">
        <is>
          <t>75.000,00</t>
        </is>
      </c>
      <c r="F31" s="4" t="inlineStr">
        <is>
          <t>500.00</t>
        </is>
      </c>
    </row>
    <row collapsed="false" customFormat="false" customHeight="false" hidden="false" ht="12.1" outlineLevel="0" r="32">
      <c r="A32" s="5" t="s">
        <f>=HYPERLINK("https://rossileiloes.com.br/lote/detalhe/106142", "202")</f>
      </c>
      <c r="B32" s="4" t="s">
        <f>=HYPERLINK("https://rossileiloes.com.br/lote/detalhe/106142", " Trator cbt 1105 direção hidráulica , operacional (ref. 22)")</f>
      </c>
      <c r="C32" s="4" t="inlineStr">
        <is>
          <t>Vendido</t>
        </is>
      </c>
      <c r="D32" s="4" t="inlineStr">
        <is>
          <t>1</t>
        </is>
      </c>
      <c r="E32" s="5" t="inlineStr">
        <is>
          <t>18.000,00</t>
        </is>
      </c>
      <c r="F32" s="4" t="inlineStr">
        <is>
          <t>500.00</t>
        </is>
      </c>
    </row>
    <row collapsed="false" customFormat="false" customHeight="false" hidden="false" ht="12.1" outlineLevel="0" r="33">
      <c r="A33" s="5" t="s">
        <f>=HYPERLINK("https://rossileiloes.com.br/lote/detalhe/106151", "203")</f>
      </c>
      <c r="B33" s="4" t="s">
        <f>=HYPERLINK("https://rossileiloes.com.br/lote/detalhe/106151", " Trator cbt 1105 direção hidráulica , operacional (ref. 18)")</f>
      </c>
      <c r="C33" s="4" t="inlineStr">
        <is>
          <t>Não vendido</t>
        </is>
      </c>
      <c r="D33" s="4" t="inlineStr">
        <is>
          <t>0</t>
        </is>
      </c>
      <c r="E33" s="5" t="inlineStr">
        <is>
          <t>17.000,00</t>
        </is>
      </c>
      <c r="F33" s="4" t="inlineStr">
        <is>
          <t>500.00</t>
        </is>
      </c>
    </row>
    <row collapsed="false" customFormat="false" customHeight="false" hidden="false" ht="12.1" outlineLevel="0" r="34">
      <c r="A34" s="5" t="s">
        <f>=HYPERLINK("https://rossileiloes.com.br/lote/detalhe/106149", "204")</f>
      </c>
      <c r="B34" s="4" t="s">
        <f>=HYPERLINK("https://rossileiloes.com.br/lote/detalhe/106149", " Trator cbt 1101 direção hidráulica , operacional (ref. 20)")</f>
      </c>
      <c r="C34" s="4" t="inlineStr">
        <is>
          <t>Vendido</t>
        </is>
      </c>
      <c r="D34" s="4" t="inlineStr">
        <is>
          <t>1</t>
        </is>
      </c>
      <c r="E34" s="5" t="inlineStr">
        <is>
          <t>17.000,00</t>
        </is>
      </c>
      <c r="F34" s="4" t="inlineStr">
        <is>
          <t>500.00</t>
        </is>
      </c>
    </row>
    <row collapsed="false" customFormat="false" customHeight="false" hidden="false" ht="12.1" outlineLevel="0" r="35">
      <c r="A35" s="5" t="s">
        <f>=HYPERLINK("https://rossileiloes.com.br/lote/detalhe/106145", "205")</f>
      </c>
      <c r="B35" s="4" t="s">
        <f>=HYPERLINK("https://rossileiloes.com.br/lote/detalhe/106145", "[ VÍDEO ] Trator CBT 1101 direção hidráulica , operacional (ref. 16)")</f>
      </c>
      <c r="C35" s="4" t="inlineStr">
        <is>
          <t>Vendido</t>
        </is>
      </c>
      <c r="D35" s="4" t="inlineStr">
        <is>
          <t>1</t>
        </is>
      </c>
      <c r="E35" s="5" t="inlineStr">
        <is>
          <t>17.000,00</t>
        </is>
      </c>
      <c r="F35" s="4" t="inlineStr">
        <is>
          <t>500.00</t>
        </is>
      </c>
    </row>
    <row collapsed="false" customFormat="false" customHeight="false" hidden="false" ht="12.1" outlineLevel="0" r="36">
      <c r="A36" s="5" t="s">
        <f>=HYPERLINK("https://rossileiloes.com.br/lote/detalhe/103240", "501")</f>
      </c>
      <c r="B36" s="4" t="s">
        <f>=HYPERLINK("https://rossileiloes.com.br/lote/detalhe/103240", "Grande lote contendo materiais e componentes diversos para caminhões Volkswagem, ")</f>
      </c>
      <c r="C36" s="4" t="inlineStr">
        <is>
          <t>Não vendido</t>
        </is>
      </c>
      <c r="D36" s="4" t="inlineStr">
        <is>
          <t>0</t>
        </is>
      </c>
      <c r="E36" s="5" t="inlineStr">
        <is>
          <t>35.000,00</t>
        </is>
      </c>
      <c r="F36" s="4" t="inlineStr">
        <is>
          <t>500.00</t>
        </is>
      </c>
    </row>
    <row collapsed="false" customFormat="false" customHeight="false" hidden="false" ht="12.1" outlineLevel="0" r="37">
      <c r="A37" s="5" t="s">
        <f>=HYPERLINK("https://rossileiloes.com.br/lote/detalhe/103241", "502")</f>
      </c>
      <c r="B37" s="4" t="s">
        <f>=HYPERLINK("https://rossileiloes.com.br/lote/detalhe/103241", "Grande lote contendo materiais e componentes diversos para caminhões Volkswagem, ")</f>
      </c>
      <c r="C37" s="4" t="inlineStr">
        <is>
          <t>Não vendido</t>
        </is>
      </c>
      <c r="D37" s="4" t="inlineStr">
        <is>
          <t>0</t>
        </is>
      </c>
      <c r="E37" s="5" t="inlineStr">
        <is>
          <t>35.000,00</t>
        </is>
      </c>
      <c r="F37" s="4" t="inlineStr">
        <is>
          <t>500.00</t>
        </is>
      </c>
    </row>
    <row collapsed="false" customFormat="false" customHeight="false" hidden="false" ht="12.1" outlineLevel="0" r="38">
      <c r="A38" s="5" t="s">
        <f>=HYPERLINK("https://rossileiloes.com.br/lote/detalhe/103242", "503")</f>
      </c>
      <c r="B38" s="4" t="s">
        <f>=HYPERLINK("https://rossileiloes.com.br/lote/detalhe/103242", "Grande lote contendo materiais e componentes diversos para caminhões Volkswagem, ")</f>
      </c>
      <c r="C38" s="4" t="inlineStr">
        <is>
          <t>Não vendido</t>
        </is>
      </c>
      <c r="D38" s="4" t="inlineStr">
        <is>
          <t>0</t>
        </is>
      </c>
      <c r="E38" s="5" t="inlineStr">
        <is>
          <t>35.000,00</t>
        </is>
      </c>
      <c r="F38" s="4" t="inlineStr">
        <is>
          <t>500.00</t>
        </is>
      </c>
    </row>
    <row collapsed="false" customFormat="false" customHeight="false" hidden="false" ht="12.1" outlineLevel="0" r="39">
      <c r="A39" s="5" t="s">
        <f>=HYPERLINK("https://rossileiloes.com.br/lote/detalhe/106148", "504")</f>
      </c>
      <c r="B39" s="4" t="s">
        <f>=HYPERLINK("https://rossileiloes.com.br/lote/detalhe/106148", " Pá Carregadeira Volvo L70. Para desmanche")</f>
      </c>
      <c r="C39" s="4" t="inlineStr">
        <is>
          <t>Não vendido</t>
        </is>
      </c>
      <c r="D39" s="4" t="inlineStr">
        <is>
          <t>0</t>
        </is>
      </c>
      <c r="E39" s="5" t="inlineStr">
        <is>
          <t>50.000,00</t>
        </is>
      </c>
      <c r="F39" s="4" t="inlineStr">
        <is>
          <t>500.00</t>
        </is>
      </c>
    </row>
    <row collapsed="false" customFormat="false" customHeight="false" hidden="false" ht="12.1" outlineLevel="0" r="40">
      <c r="A40" s="5" t="s">
        <f>=HYPERLINK("https://rossileiloes.com.br/lote/detalhe/106809", "601")</f>
      </c>
      <c r="B40" s="4" t="s">
        <f>=HYPERLINK("https://rossileiloes.com.br/lote/detalhe/106809", " 05 sucatas de tratores New Holland. Sem as carregadeiras")</f>
      </c>
      <c r="C40" s="4" t="inlineStr">
        <is>
          <t>Não vendido</t>
        </is>
      </c>
      <c r="D40" s="4" t="inlineStr">
        <is>
          <t>0</t>
        </is>
      </c>
      <c r="E40" s="5" t="inlineStr">
        <is>
          <t>100.000,00</t>
        </is>
      </c>
      <c r="F40" s="4" t="inlineStr">
        <is>
          <t>250.00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2026-06-06T16:42:11.00Z</dcterms:created>
  <dc:creator>Tellks Tecnologia</dc:creator>
  <cp:revision>0</cp:revision>
</cp:coreProperties>
</file>