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=HYPERLINK("https://rossileiloes.com.br/lote/detalhe/106165", "001")</f>
      </c>
      <c r="B11" s="4" t="s">
        <f>=HYPERLINK("https://rossileiloes.com.br/lote/detalhe/106165", " Motoniveladora Caterpillar Modelo 120B")</f>
      </c>
      <c r="C11" s="4" t="inlineStr">
        <is>
          <t>Vendido</t>
        </is>
      </c>
      <c r="D11" s="4" t="inlineStr">
        <is>
          <t>51</t>
        </is>
      </c>
      <c r="E11" s="5" t="inlineStr">
        <is>
          <t>29.750,00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=HYPERLINK("https://rossileiloes.com.br/lote/detalhe/106171", "002")</f>
      </c>
      <c r="B12" s="4" t="s">
        <f>=HYPERLINK("https://rossileiloes.com.br/lote/detalhe/106171", " Radiador Escavadeira Fiat Allis FH200")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=HYPERLINK("https://rossileiloes.com.br/lote/detalhe/106174", "003")</f>
      </c>
      <c r="B13" s="4" t="s">
        <f>=HYPERLINK("https://rossileiloes.com.br/lote/detalhe/106174", " Radiador Pá Carregadeira Caterpillar 950G")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=HYPERLINK("https://rossileiloes.com.br/lote/detalhe/106169", "004")</f>
      </c>
      <c r="B14" s="4" t="s">
        <f>=HYPERLINK("https://rossileiloes.com.br/lote/detalhe/106169", " Radiador Escavadeira FX215")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=HYPERLINK("https://rossileiloes.com.br/lote/detalhe/106170", "005")</f>
      </c>
      <c r="B15" s="4" t="s">
        <f>=HYPERLINK("https://rossileiloes.com.br/lote/detalhe/106170", " Radiador Escavadeira Cat 320BL")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=HYPERLINK("https://rossileiloes.com.br/lote/detalhe/106175", "006")</f>
      </c>
      <c r="B16" s="4" t="s">
        <f>=HYPERLINK("https://rossileiloes.com.br/lote/detalhe/106175", " Comando Final Trator de Esteira Komatsu D65")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8.400,00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=HYPERLINK("https://rossileiloes.com.br/lote/detalhe/106176", "007")</f>
      </c>
      <c r="B17" s="4" t="s">
        <f>=HYPERLINK("https://rossileiloes.com.br/lote/detalhe/106176", " Motor de Translação Escavadeira FH220")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=HYPERLINK("https://rossileiloes.com.br/lote/detalhe/106172", "008")</f>
      </c>
      <c r="B18" s="4" t="s">
        <f>=HYPERLINK("https://rossileiloes.com.br/lote/detalhe/106172", " Motor de Giro Escavadeira Caterpillar 336")</f>
      </c>
      <c r="C18" s="4" t="inlineStr">
        <is>
          <t>Vendido</t>
        </is>
      </c>
      <c r="D18" s="4" t="inlineStr">
        <is>
          <t>11</t>
        </is>
      </c>
      <c r="E18" s="5" t="inlineStr">
        <is>
          <t>5.000,00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=HYPERLINK("https://rossileiloes.com.br/lote/detalhe/106167", "009")</f>
      </c>
      <c r="B19" s="4" t="s">
        <f>=HYPERLINK("https://rossileiloes.com.br/lote/detalhe/106167", " Radiador Escavadeira Volco EC460BLC")</f>
      </c>
      <c r="C19" s="4" t="inlineStr">
        <is>
          <t>Vendido</t>
        </is>
      </c>
      <c r="D19" s="4" t="inlineStr">
        <is>
          <t>5</t>
        </is>
      </c>
      <c r="E19" s="5" t="inlineStr">
        <is>
          <t>3.600,00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=HYPERLINK("https://rossileiloes.com.br/lote/detalhe/106173", "010")</f>
      </c>
      <c r="B20" s="4" t="s">
        <f>=HYPERLINK("https://rossileiloes.com.br/lote/detalhe/106173", "[ VÍDEOS ] Transmissão Trator de Esteira D8N")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=HYPERLINK("https://rossileiloes.com.br/lote/detalhe/106166", "011")</f>
      </c>
      <c r="B21" s="4" t="s">
        <f>=HYPERLINK("https://rossileiloes.com.br/lote/detalhe/106166", "[ VÍDEO ] Transmissão Pá Carregadeira Caterpillar 950F")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=HYPERLINK("https://rossileiloes.com.br/lote/detalhe/106168", "012")</f>
      </c>
      <c r="B22" s="4" t="s">
        <f>=HYPERLINK("https://rossileiloes.com.br/lote/detalhe/106168", " Transmissão Trator de Esteira Komatsu D61EX")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=HYPERLINK("https://rossileiloes.com.br/lote/detalhe/106177", "013")</f>
      </c>
      <c r="B23" s="4" t="s">
        <f>=HYPERLINK("https://rossileiloes.com.br/lote/detalhe/106177", " 2 Rodas Retroescavadeira Moviter")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=HYPERLINK("https://rossileiloes.com.br/lote/detalhe/106179", "014")</f>
      </c>
      <c r="B24" s="4" t="s">
        <f>=HYPERLINK("https://rossileiloes.com.br/lote/detalhe/106179", " 2 Rodas 18.00x34")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=HYPERLINK("https://rossileiloes.com.br/lote/detalhe/106178", "015")</f>
      </c>
      <c r="B25" s="4" t="s">
        <f>=HYPERLINK("https://rossileiloes.com.br/lote/detalhe/106178", "[ VÍDEO ] Pacotes de Freio com eixo Trator de Esteira Caterpillar D6")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=HYPERLINK("https://rossileiloes.com.br/lote/detalhe/106159", "016")</f>
      </c>
      <c r="B26" s="4" t="s">
        <f>=HYPERLINK("https://rossileiloes.com.br/lote/detalhe/106159", " Caçamba Escavadeira Hyundai R500 ")</f>
      </c>
      <c r="C26" s="4" t="inlineStr">
        <is>
          <t>Vendido</t>
        </is>
      </c>
      <c r="D26" s="4" t="inlineStr">
        <is>
          <t>7</t>
        </is>
      </c>
      <c r="E26" s="5" t="inlineStr">
        <is>
          <t>6.200,00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=HYPERLINK("https://rossileiloes.com.br/lote/detalhe/106160", "017")</f>
      </c>
      <c r="B27" s="4" t="s">
        <f>=HYPERLINK("https://rossileiloes.com.br/lote/detalhe/106160", " Concha Escavadeira Liebherr 942 com H e Link")</f>
      </c>
      <c r="C27" s="4" t="inlineStr">
        <is>
          <t>Vendido</t>
        </is>
      </c>
      <c r="D27" s="4" t="inlineStr">
        <is>
          <t>3</t>
        </is>
      </c>
      <c r="E27" s="5" t="inlineStr">
        <is>
          <t>4.400,00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=HYPERLINK("https://rossileiloes.com.br/lote/detalhe/106162", "018")</f>
      </c>
      <c r="B28" s="4" t="s">
        <f>=HYPERLINK("https://rossileiloes.com.br/lote/detalhe/106162", " Concha Escavadeira Hyundai R360")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=HYPERLINK("https://rossileiloes.com.br/lote/detalhe/106161", "019")</f>
      </c>
      <c r="B29" s="4" t="s">
        <f>=HYPERLINK("https://rossileiloes.com.br/lote/detalhe/106161", " Caçamba Pá Carregadeira Liebherr L580")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=HYPERLINK("https://rossileiloes.com.br/lote/detalhe/106164", "020")</f>
      </c>
      <c r="B30" s="4" t="s">
        <f>=HYPERLINK("https://rossileiloes.com.br/lote/detalhe/106164", " Mini Carregadeira Caterpillar Mod 226B (1245) sem motor e bombas")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=HYPERLINK("https://rossileiloes.com.br/lote/detalhe/106163", "021")</f>
      </c>
      <c r="B31" s="4" t="s">
        <f>=HYPERLINK("https://rossileiloes.com.br/lote/detalhe/106163", " Motor Volvo Modelo D7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=HYPERLINK("https://rossileiloes.com.br/lote/detalhe/106153", "022")</f>
      </c>
      <c r="B32" s="4" t="s">
        <f>=HYPERLINK("https://rossileiloes.com.br/lote/detalhe/106153", "[ VÍDEO ] Eixo dianteiro JCB 456 Serial 3.31342.3")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=HYPERLINK("https://rossileiloes.com.br/lote/detalhe/106152", "023")</f>
      </c>
      <c r="B33" s="4" t="s">
        <f>=HYPERLINK("https://rossileiloes.com.br/lote/detalhe/106152", "[ VÍDEO ] Transmissão Carrara p/ Retroescavadeira 4x2 sem grupo de válvulas")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=HYPERLINK("https://rossileiloes.com.br/lote/detalhe/106154", "024")</f>
      </c>
      <c r="B34" s="4" t="s">
        <f>=HYPERLINK("https://rossileiloes.com.br/lote/detalhe/106154", " Cabine Motoniveladora Caterpillar modelo 120G com vidros")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=HYPERLINK("https://rossileiloes.com.br/lote/detalhe/106155", "025")</f>
      </c>
      <c r="B35" s="4" t="s">
        <f>=HYPERLINK("https://rossileiloes.com.br/lote/detalhe/106155", "[ VÍDEO ] Transmissão Pá Carregadeira SEM modelo 659C")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=HYPERLINK("https://rossileiloes.com.br/lote/detalhe/106156", "026")</f>
      </c>
      <c r="B36" s="4" t="s">
        <f>=HYPERLINK("https://rossileiloes.com.br/lote/detalhe/106156", " Eixo traseiro Pá Carregadeira Liebherr L580")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=HYPERLINK("https://rossileiloes.com.br/lote/detalhe/106158", "027")</f>
      </c>
      <c r="B37" s="4" t="s">
        <f>=HYPERLINK("https://rossileiloes.com.br/lote/detalhe/106158", "Cabine Escavadeira JCB JS200 e JS330. Com vidros. Vazia")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=HYPERLINK("https://rossileiloes.com.br/lote/detalhe/106157", "028")</f>
      </c>
      <c r="B38" s="4" t="s">
        <f>=HYPERLINK("https://rossileiloes.com.br/lote/detalhe/106157", "[ VÍDEO ] Cabine Pá Carregadeira JCB 456 ZX")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=HYPERLINK("https://rossileiloes.com.br/lote/detalhe/106358", "029")</f>
      </c>
      <c r="B39" s="4" t="s">
        <f>=HYPERLINK("https://rossileiloes.com.br/lote/detalhe/106358", " Transmissão Pa Carregadeira Caterpillar 941")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=HYPERLINK("https://rossileiloes.com.br/lote/detalhe/106360", "030")</f>
      </c>
      <c r="B40" s="4" t="s">
        <f>=HYPERLINK("https://rossileiloes.com.br/lote/detalhe/106360", " Motor Cummins Serie C")</f>
      </c>
      <c r="C40" s="4" t="inlineStr">
        <is>
          <t>Vendido</t>
        </is>
      </c>
      <c r="D40" s="4" t="inlineStr">
        <is>
          <t>5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=HYPERLINK("https://rossileiloes.com.br/lote/detalhe/106361", "031")</f>
      </c>
      <c r="B41" s="4" t="s">
        <f>=HYPERLINK("https://rossileiloes.com.br/lote/detalhe/106361", " Diferencial traseiro Pá Carregadeira Caterpillar 950G")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=HYPERLINK("https://rossileiloes.com.br/lote/detalhe/106366", "033")</f>
      </c>
      <c r="B42" s="4" t="s">
        <f>=HYPERLINK("https://rossileiloes.com.br/lote/detalhe/106366", "[ VÍDEO ] Transmissão Retro Escavadeira Caterpillar 416E")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=HYPERLINK("https://rossileiloes.com.br/lote/detalhe/106370", "034")</f>
      </c>
      <c r="B43" s="4" t="s">
        <f>=HYPERLINK("https://rossileiloes.com.br/lote/detalhe/106370", "[ VÍDEO ] Motor Parcial IVECO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=HYPERLINK("https://rossileiloes.com.br/lote/detalhe/106375", "035")</f>
      </c>
      <c r="B44" s="4" t="s">
        <f>=HYPERLINK("https://rossileiloes.com.br/lote/detalhe/106375", "[ VÍDEO ] Caixa de Cambio ZF S6 105")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=HYPERLINK("https://rossileiloes.com.br/lote/detalhe/106372", "036")</f>
      </c>
      <c r="B45" s="4" t="s">
        <f>=HYPERLINK("https://rossileiloes.com.br/lote/detalhe/106372", "[ VÍDEO ] Motor Cummins Série C Eletrônico parcial")</f>
      </c>
      <c r="C45" s="4" t="inlineStr">
        <is>
          <t>Vendido</t>
        </is>
      </c>
      <c r="D45" s="4" t="inlineStr">
        <is>
          <t>3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=HYPERLINK("https://rossileiloes.com.br/lote/detalhe/106374", "037")</f>
      </c>
      <c r="B46" s="4" t="s">
        <f>=HYPERLINK("https://rossileiloes.com.br/lote/detalhe/106374", "[ VÍDEO ] Motor Scania 111")</f>
      </c>
      <c r="C46" s="4" t="inlineStr">
        <is>
          <t>Vendido</t>
        </is>
      </c>
      <c r="D46" s="4" t="inlineStr">
        <is>
          <t>16</t>
        </is>
      </c>
      <c r="E46" s="5" t="inlineStr">
        <is>
          <t>6.750,00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=HYPERLINK("https://rossileiloes.com.br/lote/detalhe/106384", "038")</f>
      </c>
      <c r="B47" s="4" t="s">
        <f>=HYPERLINK("https://rossileiloes.com.br/lote/detalhe/106384", "[ VÍDEO ] Radiador Perkins c Aftercooler (sem uso)")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=HYPERLINK("https://rossileiloes.com.br/lote/detalhe/106368", "039")</f>
      </c>
      <c r="B48" s="4" t="s">
        <f>=HYPERLINK("https://rossileiloes.com.br/lote/detalhe/106368", "[ VÍDEO ] Radiador Sem uso c aftercooler")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=HYPERLINK("https://rossileiloes.com.br/lote/detalhe/106363", "040")</f>
      </c>
      <c r="B49" s="4" t="s">
        <f>=HYPERLINK("https://rossileiloes.com.br/lote/detalhe/106363", "[ VÍDEO ] Radiador Sem Uso c aftercooler")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=HYPERLINK("https://rossileiloes.com.br/lote/detalhe/106362", "041")</f>
      </c>
      <c r="B50" s="4" t="s">
        <f>=HYPERLINK("https://rossileiloes.com.br/lote/detalhe/106362", "[ VÍDEO ] Diferencial traseiro Pá Carregadeira Caterpillar 966C")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=HYPERLINK("https://rossileiloes.com.br/lote/detalhe/106371", "042")</f>
      </c>
      <c r="B51" s="4" t="s">
        <f>=HYPERLINK("https://rossileiloes.com.br/lote/detalhe/106371", " Bloco do Motor Caterpillar 3066")</f>
      </c>
      <c r="C51" s="4" t="inlineStr">
        <is>
          <t>Vendido</t>
        </is>
      </c>
      <c r="D51" s="4" t="inlineStr">
        <is>
          <t>1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=HYPERLINK("https://rossileiloes.com.br/lote/detalhe/106380", "043")</f>
      </c>
      <c r="B52" s="4" t="s">
        <f>=HYPERLINK("https://rossileiloes.com.br/lote/detalhe/106380", " Motor Cummins Serie B 6 cilindros")</f>
      </c>
      <c r="C52" s="4" t="inlineStr">
        <is>
          <t>Vendido</t>
        </is>
      </c>
      <c r="D52" s="4" t="inlineStr">
        <is>
          <t>25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=HYPERLINK("https://rossileiloes.com.br/lote/detalhe/106369", "044")</f>
      </c>
      <c r="B53" s="4" t="s">
        <f>=HYPERLINK("https://rossileiloes.com.br/lote/detalhe/106369", "[ VÍDEO ] Transmissão Pá Carregadeira Caterpillar 938G sem comando de válvulas")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=HYPERLINK("https://rossileiloes.com.br/lote/detalhe/106378", "045")</f>
      </c>
      <c r="B54" s="4" t="s">
        <f>=HYPERLINK("https://rossileiloes.com.br/lote/detalhe/106378", "[ VÍDEO ] Carcaça da Transmissão Motoniveladora Caterpillar 140H")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=HYPERLINK("https://rossileiloes.com.br/lote/detalhe/106385", "046")</f>
      </c>
      <c r="B55" s="4" t="s">
        <f>=HYPERLINK("https://rossileiloes.com.br/lote/detalhe/106385", "[ VÍDEO ] Bomba Hidráulica Escavadeira JCB JS330")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=HYPERLINK("https://rossileiloes.com.br/lote/detalhe/106364", "047")</f>
      </c>
      <c r="B56" s="4" t="s">
        <f>=HYPERLINK("https://rossileiloes.com.br/lote/detalhe/106364", "[ VÍDEO ] Bomba Hidráulica Sundstrand P23")</f>
      </c>
      <c r="C56" s="4" t="inlineStr">
        <is>
          <t>Vendido</t>
        </is>
      </c>
      <c r="D56" s="4" t="inlineStr">
        <is>
          <t>1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=HYPERLINK("https://rossileiloes.com.br/lote/detalhe/106386", "048")</f>
      </c>
      <c r="B57" s="4" t="s">
        <f>=HYPERLINK("https://rossileiloes.com.br/lote/detalhe/106386", "[ VÍDEO ] Bomba Hidraulica Sundstrand P23")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=HYPERLINK("https://rossileiloes.com.br/lote/detalhe/106387", "049")</f>
      </c>
      <c r="B58" s="4" t="s">
        <f>=HYPERLINK("https://rossileiloes.com.br/lote/detalhe/106387", " Bomba Hidráulica Pá Caregadeira Komatsu WA320")</f>
      </c>
      <c r="C58" s="4" t="inlineStr">
        <is>
          <t>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=HYPERLINK("https://rossileiloes.com.br/lote/detalhe/106367", "050")</f>
      </c>
      <c r="B59" s="4" t="s">
        <f>=HYPERLINK("https://rossileiloes.com.br/lote/detalhe/106367", "[ VÍDEO ] Bomba Hidráulica Escavadeira Hyundai R500")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=HYPERLINK("https://rossileiloes.com.br/lote/detalhe/106377", "051")</f>
      </c>
      <c r="B60" s="4" t="s">
        <f>=HYPERLINK("https://rossileiloes.com.br/lote/detalhe/106377", "[ VÍDEO ] Bomba Hidráulica Empilhadeira Linde")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=HYPERLINK("https://rossileiloes.com.br/lote/detalhe/106376", "052")</f>
      </c>
      <c r="B61" s="4" t="s">
        <f>=HYPERLINK("https://rossileiloes.com.br/lote/detalhe/106376", " Cabine Pá Carregadeira Hyundai HL740-7")</f>
      </c>
      <c r="C61" s="4" t="inlineStr">
        <is>
          <t>Vendido</t>
        </is>
      </c>
      <c r="D61" s="4" t="inlineStr">
        <is>
          <t>1</t>
        </is>
      </c>
      <c r="E61" s="5" t="inlineStr">
        <is>
          <t>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=HYPERLINK("https://rossileiloes.com.br/lote/detalhe/106359", "053")</f>
      </c>
      <c r="B62" s="4" t="s">
        <f>=HYPERLINK("https://rossileiloes.com.br/lote/detalhe/106359", "03 turbinas Caterpillar")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=HYPERLINK("https://rossileiloes.com.br/lote/detalhe/106365", "054")</f>
      </c>
      <c r="B63" s="4" t="s">
        <f>=HYPERLINK("https://rossileiloes.com.br/lote/detalhe/106365", "03 Turbinas Caterpillar")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=HYPERLINK("https://rossileiloes.com.br/lote/detalhe/106381", "055")</f>
      </c>
      <c r="B64" s="4" t="s">
        <f>=HYPERLINK("https://rossileiloes.com.br/lote/detalhe/106381", " Transmissão com motores hidráulicos Pá Caregadeira Liebherr L580")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=HYPERLINK("https://rossileiloes.com.br/lote/detalhe/106379", "056")</f>
      </c>
      <c r="B65" s="4" t="s">
        <f>=HYPERLINK("https://rossileiloes.com.br/lote/detalhe/106379", "Kit de Peças de engrenagem Caterpillar 955")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=HYPERLINK("https://rossileiloes.com.br/lote/detalhe/106383", "057")</f>
      </c>
      <c r="B66" s="4" t="s">
        <f>=HYPERLINK("https://rossileiloes.com.br/lote/detalhe/106383", " Transmissão Automatica")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=HYPERLINK("https://rossileiloes.com.br/lote/detalhe/106373", "058")</f>
      </c>
      <c r="B67" s="4" t="s">
        <f>=HYPERLINK("https://rossileiloes.com.br/lote/detalhe/106373", "[ VÍDEO ] Aproximado 40 Buchas Liebherr")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=HYPERLINK("https://rossileiloes.com.br/lote/detalhe/106388", "059")</f>
      </c>
      <c r="B68" s="4" t="s">
        <f>=HYPERLINK("https://rossileiloes.com.br/lote/detalhe/106388", " Transmissão Funk 12.000 para Rolos Compactadores de Pneus")</f>
      </c>
      <c r="C68" s="4" t="inlineStr">
        <is>
          <t>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=HYPERLINK("https://rossileiloes.com.br/lote/detalhe/106389", "060")</f>
      </c>
      <c r="B69" s="4" t="s">
        <f>=HYPERLINK("https://rossileiloes.com.br/lote/detalhe/106389", " Caixa ZF para Mercedes Benz")</f>
      </c>
      <c r="C69" s="4" t="inlineStr">
        <is>
          <t>Vendido</t>
        </is>
      </c>
      <c r="D69" s="4" t="inlineStr">
        <is>
          <t>2</t>
        </is>
      </c>
      <c r="E69" s="5" t="inlineStr">
        <is>
          <t>1.600,00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=HYPERLINK("https://rossileiloes.com.br/lote/detalhe/106390", "061")</f>
      </c>
      <c r="B70" s="4" t="s">
        <f>=HYPERLINK("https://rossileiloes.com.br/lote/detalhe/106390", "Motor MWM D225-6 Parcial")</f>
      </c>
      <c r="C70" s="4" t="inlineStr">
        <is>
          <t>Vendido</t>
        </is>
      </c>
      <c r="D70" s="4" t="inlineStr">
        <is>
          <t>4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=HYPERLINK("https://rossileiloes.com.br/lote/detalhe/106391", "062")</f>
      </c>
      <c r="B71" s="4" t="s">
        <f>=HYPERLINK("https://rossileiloes.com.br/lote/detalhe/106391", "[ VÍDEO ] Transmissão Allisson MT643R")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=HYPERLINK("https://rossileiloes.com.br/lote/detalhe/106393", "063")</f>
      </c>
      <c r="B72" s="4" t="s">
        <f>=HYPERLINK("https://rossileiloes.com.br/lote/detalhe/106393", "[ VÍDEO ] Comando Hidráulico Motoniveladora Caterpillar 12H")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1.600,00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=HYPERLINK("https://rossileiloes.com.br/lote/detalhe/106392", "064")</f>
      </c>
      <c r="B73" s="4" t="s">
        <f>=HYPERLINK("https://rossileiloes.com.br/lote/detalhe/106392", "[ VÍDEO ] Comando Hidráulico Escavadeira Volvo EC460")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=HYPERLINK("https://rossileiloes.com.br/lote/detalhe/106397", "065")</f>
      </c>
      <c r="B74" s="4" t="s">
        <f>=HYPERLINK("https://rossileiloes.com.br/lote/detalhe/106397", "[ VÍDEO ] Comando Hidráulico Escavadeira Caterpillar 336D")</f>
      </c>
      <c r="C74" s="4" t="inlineStr">
        <is>
          <t>Vendido</t>
        </is>
      </c>
      <c r="D74" s="4" t="inlineStr">
        <is>
          <t>1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=HYPERLINK("https://rossileiloes.com.br/lote/detalhe/106401", "066")</f>
      </c>
      <c r="B75" s="4" t="s">
        <f>=HYPERLINK("https://rossileiloes.com.br/lote/detalhe/106401", "[ VÍDEO ] Comando hidráulico Trator de Esteira Komatsu D65")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=HYPERLINK("https://rossileiloes.com.br/lote/detalhe/106396", "067")</f>
      </c>
      <c r="B76" s="4" t="s">
        <f>=HYPERLINK("https://rossileiloes.com.br/lote/detalhe/106396", "[ VÍDEO ] 02 unidades de Eixo morto Trator de Esteira Caterpillar D6")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=HYPERLINK("https://rossileiloes.com.br/lote/detalhe/106394", "068")</f>
      </c>
      <c r="B77" s="4" t="s">
        <f>=HYPERLINK("https://rossileiloes.com.br/lote/detalhe/106394", "[ VÍDEO ] Conjunto de Articulação Escavadeira Volvo EC 700 H, pinos e bielas")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=HYPERLINK("https://rossileiloes.com.br/lote/detalhe/106398", "069")</f>
      </c>
      <c r="B78" s="4" t="s">
        <f>=HYPERLINK("https://rossileiloes.com.br/lote/detalhe/106398", "[ VÍDEO ] Retro Massey Ferguson MF86HD braços, mesa, pistões e comando")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=HYPERLINK("https://rossileiloes.com.br/lote/detalhe/106395", "070")</f>
      </c>
      <c r="B79" s="4" t="s">
        <f>=HYPERLINK("https://rossileiloes.com.br/lote/detalhe/106395", "[ VÍDEO ] Comando Final D8L")</f>
      </c>
      <c r="C79" s="4" t="inlineStr">
        <is>
          <t>Vendido</t>
        </is>
      </c>
      <c r="D79" s="4" t="inlineStr">
        <is>
          <t>4</t>
        </is>
      </c>
      <c r="E79" s="5" t="inlineStr">
        <is>
          <t>3.750,00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=HYPERLINK("https://rossileiloes.com.br/lote/detalhe/106403", "071")</f>
      </c>
      <c r="B80" s="4" t="s">
        <f>=HYPERLINK("https://rossileiloes.com.br/lote/detalhe/106403", "[ VÍDEO ] Comando Hidráulico Empilhadeira Hyundai HDF 70-7S")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=HYPERLINK("https://rossileiloes.com.br/lote/detalhe/106399", "072")</f>
      </c>
      <c r="B81" s="4" t="s">
        <f>=HYPERLINK("https://rossileiloes.com.br/lote/detalhe/106399", "[ VÍDEO ] Comando Hidráulico dianteiro Retroescavadeira Caterpillar 416C")</f>
      </c>
      <c r="C81" s="4" t="inlineStr">
        <is>
          <t>Vendido</t>
        </is>
      </c>
      <c r="D81" s="4" t="inlineStr">
        <is>
          <t>1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=HYPERLINK("https://rossileiloes.com.br/lote/detalhe/106400", "073")</f>
      </c>
      <c r="B82" s="4" t="s">
        <f>=HYPERLINK("https://rossileiloes.com.br/lote/detalhe/106400", "[ VÍDEO ] Comando Hidráulico Traseiro Retroescavadeira Caterpillar 416C")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=HYPERLINK("https://rossileiloes.com.br/lote/detalhe/106405", "074")</f>
      </c>
      <c r="B83" s="4" t="s">
        <f>=HYPERLINK("https://rossileiloes.com.br/lote/detalhe/106405", " Comando direcional Trator de Esteira Caterpillar D8L")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=HYPERLINK("https://rossileiloes.com.br/lote/detalhe/106402", "075")</f>
      </c>
      <c r="B84" s="4" t="s">
        <f>=HYPERLINK("https://rossileiloes.com.br/lote/detalhe/106402", "[ VÍDEO ] Comando Hidráulico para Retroescavadeiras")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=HYPERLINK("https://rossileiloes.com.br/lote/detalhe/106404", "076")</f>
      </c>
      <c r="B85" s="4" t="s">
        <f>=HYPERLINK("https://rossileiloes.com.br/lote/detalhe/106404", "[ VÍDEO ] PTO para motor V8")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=HYPERLINK("https://rossileiloes.com.br/lote/detalhe/106407", "077")</f>
      </c>
      <c r="B86" s="4" t="s">
        <f>=HYPERLINK("https://rossileiloes.com.br/lote/detalhe/106407", "[ VÍDEO ] Comando Hidráulico 3 sessões modelo 752F")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=HYPERLINK("https://rossileiloes.com.br/lote/detalhe/106406", "078")</f>
      </c>
      <c r="B87" s="4" t="s">
        <f>=HYPERLINK("https://rossileiloes.com.br/lote/detalhe/106406", "[ VÍDEO ] Comando Hidráulico 2 sessões")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=HYPERLINK("https://rossileiloes.com.br/lote/detalhe/106408", "079")</f>
      </c>
      <c r="B88" s="4" t="s">
        <f>=HYPERLINK("https://rossileiloes.com.br/lote/detalhe/106408", "[ VÍDEO ] Comando Hidráulico Pá Carregadeira Caterpillar 938G")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=HYPERLINK("https://rossileiloes.com.br/lote/detalhe/106410", "080")</f>
      </c>
      <c r="B89" s="4" t="s">
        <f>=HYPERLINK("https://rossileiloes.com.br/lote/detalhe/106410", " Comando Hidraulico para retroescavadeiras 4 Sessões")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=HYPERLINK("https://rossileiloes.com.br/lote/detalhe/106409", "081")</f>
      </c>
      <c r="B90" s="4" t="s">
        <f>=HYPERLINK("https://rossileiloes.com.br/lote/detalhe/106409", "[ VÍDEO ] Diferencial dianteiro Pá Carregadeira Caterpillar 950/ 962H")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3.500,00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=HYPERLINK("https://rossileiloes.com.br/lote/detalhe/106413", "082")</f>
      </c>
      <c r="B91" s="4" t="s">
        <f>=HYPERLINK("https://rossileiloes.com.br/lote/detalhe/106413", "[ VÍDEO ] Virabrequim motor Caterpillar 3406 STD")</f>
      </c>
      <c r="C91" s="4" t="inlineStr">
        <is>
          <t>Vendido</t>
        </is>
      </c>
      <c r="D91" s="4" t="inlineStr">
        <is>
          <t>3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=HYPERLINK("https://rossileiloes.com.br/lote/detalhe/106416", "083")</f>
      </c>
      <c r="B92" s="4" t="s">
        <f>=HYPERLINK("https://rossileiloes.com.br/lote/detalhe/106416", " Caixa de Cambio Scania")</f>
      </c>
      <c r="C92" s="4" t="inlineStr">
        <is>
          <t>Vendido</t>
        </is>
      </c>
      <c r="D92" s="4" t="inlineStr">
        <is>
          <t>3</t>
        </is>
      </c>
      <c r="E92" s="5" t="inlineStr">
        <is>
          <t>1.400,00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=HYPERLINK("https://rossileiloes.com.br/lote/detalhe/106412", "084")</f>
      </c>
      <c r="B93" s="4" t="s">
        <f>=HYPERLINK("https://rossileiloes.com.br/lote/detalhe/106412", " Caixa de Cambio Scania com bomba 2546")</f>
      </c>
      <c r="C93" s="4" t="inlineStr">
        <is>
          <t>Vendido</t>
        </is>
      </c>
      <c r="D93" s="4" t="inlineStr">
        <is>
          <t>3</t>
        </is>
      </c>
      <c r="E93" s="5" t="inlineStr">
        <is>
          <t>1.400,00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=HYPERLINK("https://rossileiloes.com.br/lote/detalhe/106417", "085")</f>
      </c>
      <c r="B94" s="4" t="s">
        <f>=HYPERLINK("https://rossileiloes.com.br/lote/detalhe/106417", " Bloco do Motor Caterpillar 3306")</f>
      </c>
      <c r="C94" s="4" t="inlineStr">
        <is>
          <t>Vendido</t>
        </is>
      </c>
      <c r="D94" s="4" t="inlineStr">
        <is>
          <t>6</t>
        </is>
      </c>
      <c r="E94" s="5" t="inlineStr">
        <is>
          <t>2.200,00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=HYPERLINK("https://rossileiloes.com.br/lote/detalhe/106411", "086")</f>
      </c>
      <c r="B95" s="4" t="s">
        <f>=HYPERLINK("https://rossileiloes.com.br/lote/detalhe/106411", " Bloco do Motor Caterpillar 3304")</f>
      </c>
      <c r="C95" s="4" t="inlineStr">
        <is>
          <t>Vendido</t>
        </is>
      </c>
      <c r="D95" s="4" t="inlineStr">
        <is>
          <t>2</t>
        </is>
      </c>
      <c r="E95" s="5" t="inlineStr">
        <is>
          <t>1.400,00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=HYPERLINK("https://rossileiloes.com.br/lote/detalhe/106420", "087")</f>
      </c>
      <c r="B96" s="4" t="s">
        <f>=HYPERLINK("https://rossileiloes.com.br/lote/detalhe/106420", " Bloco do Motor Caterpillar Trator de esteira D8K")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=HYPERLINK("https://rossileiloes.com.br/lote/detalhe/108047", "088")</f>
      </c>
      <c r="B97" s="4" t="s">
        <f>=HYPERLINK("https://rossileiloes.com.br/lote/detalhe/108047", "[ VÍDEO ] Bloco do Motor Caterpillar 3406")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=HYPERLINK("https://rossileiloes.com.br/lote/detalhe/106415", "090")</f>
      </c>
      <c r="B98" s="4" t="s">
        <f>=HYPERLINK("https://rossileiloes.com.br/lote/detalhe/106415", "[ VÍDEO ] KIT de engrenagens do Comando Final Trator de Esteira Caterpillar D8K")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3.250,00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=HYPERLINK("https://rossileiloes.com.br/lote/detalhe/106418", "091")</f>
      </c>
      <c r="B99" s="4" t="s">
        <f>=HYPERLINK("https://rossileiloes.com.br/lote/detalhe/106418", "[ VÍDEO ] 02 Rodas Motriz Escavadeira Hyundai R220")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=HYPERLINK("https://rossileiloes.com.br/lote/detalhe/106425", "092")</f>
      </c>
      <c r="B100" s="4" t="s">
        <f>=HYPERLINK("https://rossileiloes.com.br/lote/detalhe/106425", "[ VÍDEO ] Bomba Hidráulica Mini Carregadeira New Holland L170")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=HYPERLINK("https://rossileiloes.com.br/lote/detalhe/106421", "093")</f>
      </c>
      <c r="B101" s="4" t="s">
        <f>=HYPERLINK("https://rossileiloes.com.br/lote/detalhe/106421", "[ VÍDEO ] 02 Rodas Motriz Escavadeira Caterpillar 320")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=HYPERLINK("https://rossileiloes.com.br/lote/detalhe/106424", "094")</f>
      </c>
      <c r="B102" s="4" t="s">
        <f>=HYPERLINK("https://rossileiloes.com.br/lote/detalhe/106424", "[ VÍDEO ] 02 Rodas Motriz Escavadeira Komatsu PC200")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=HYPERLINK("https://rossileiloes.com.br/lote/detalhe/106429", "095")</f>
      </c>
      <c r="B103" s="4" t="s">
        <f>=HYPERLINK("https://rossileiloes.com.br/lote/detalhe/106429", "[ VÍDEO ] 02 Rodas Motriz Escavadeira Volvo EC240")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=HYPERLINK("https://rossileiloes.com.br/lote/detalhe/106423", "096")</f>
      </c>
      <c r="B104" s="4" t="s">
        <f>=HYPERLINK("https://rossileiloes.com.br/lote/detalhe/106423", "[ VÍDEO ] Redutor de Giro Escavadeira Caterpillar 320BL")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=HYPERLINK("https://rossileiloes.com.br/lote/detalhe/106427", "097")</f>
      </c>
      <c r="B105" s="4" t="s">
        <f>=HYPERLINK("https://rossileiloes.com.br/lote/detalhe/106427", "[ VÍDEO ] Redutor de Giro Escavadeira Caterpillar 336D")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3.750,00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=HYPERLINK("https://rossileiloes.com.br/lote/detalhe/106426", "098")</f>
      </c>
      <c r="B106" s="4" t="s">
        <f>=HYPERLINK("https://rossileiloes.com.br/lote/detalhe/106426", "[ VÍDEO ] 05 unidades de Swivel (Junta giratória) de escavadeiras Komatsu, Hyundai e Volvo")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1.400,00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=HYPERLINK("https://rossileiloes.com.br/lote/detalhe/106428", "099")</f>
      </c>
      <c r="B107" s="4" t="s">
        <f>=HYPERLINK("https://rossileiloes.com.br/lote/detalhe/106428", "[ VÍDEO ] Bomba Hidráulica Escavadeira Liebherr 942C")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=HYPERLINK("https://rossileiloes.com.br/lote/detalhe/106422", "100")</f>
      </c>
      <c r="B108" s="4" t="s">
        <f>=HYPERLINK("https://rossileiloes.com.br/lote/detalhe/106422", "[ VÍDEO ] Redutor de Translação Escavadeira Case 888")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=HYPERLINK("https://rossileiloes.com.br/lote/detalhe/106701", "101")</f>
      </c>
      <c r="B109" s="4" t="s">
        <f>=HYPERLINK("https://rossileiloes.com.br/lote/detalhe/106701", " [ VÍDEO ]Motor MWM 229- 6 Cilindros")</f>
      </c>
      <c r="C109" s="4" t="inlineStr">
        <is>
          <t>Vendido</t>
        </is>
      </c>
      <c r="D109" s="4" t="inlineStr">
        <is>
          <t>5</t>
        </is>
      </c>
      <c r="E109" s="5" t="inlineStr">
        <is>
          <t>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=HYPERLINK("https://rossileiloes.com.br/lote/detalhe/106698", "102")</f>
      </c>
      <c r="B110" s="4" t="s">
        <f>=HYPERLINK("https://rossileiloes.com.br/lote/detalhe/106698", "[ VÍDEO ] Máscara Frontal Trator de Esteira Caterpillar D6 com 2 pistões")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=HYPERLINK("https://rossileiloes.com.br/lote/detalhe/106689", "103")</f>
      </c>
      <c r="B111" s="4" t="s">
        <f>=HYPERLINK("https://rossileiloes.com.br/lote/detalhe/106689", "[ VÍDEO ] 06 unidades de Silenciosos Diversos")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=HYPERLINK("https://rossileiloes.com.br/lote/detalhe/106687", "104")</f>
      </c>
      <c r="B112" s="4" t="s">
        <f>=HYPERLINK("https://rossileiloes.com.br/lote/detalhe/106687", "[ VÍDEO ] Peças Diversas Escavadeira Caterpillar 225")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=HYPERLINK("https://rossileiloes.com.br/lote/detalhe/106692", "105")</f>
      </c>
      <c r="B113" s="4" t="s">
        <f>=HYPERLINK("https://rossileiloes.com.br/lote/detalhe/106692", "[ VÍDEOS ] Tanque Contin 15.400 litros")</f>
      </c>
      <c r="C113" s="4" t="inlineStr">
        <is>
          <t>Não vendido</t>
        </is>
      </c>
      <c r="D113" s="4" t="inlineStr">
        <is>
          <t>3</t>
        </is>
      </c>
      <c r="E113" s="5" t="inlineStr">
        <is>
          <t>3.400,00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=HYPERLINK("https://rossileiloes.com.br/lote/detalhe/106686", "106")</f>
      </c>
      <c r="B114" s="4" t="s">
        <f>=HYPERLINK("https://rossileiloes.com.br/lote/detalhe/106686", "[ VÍDEO ] 02 Articuladores de giro de Retroescavadeira (Cara de Cavalo)")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=HYPERLINK("https://rossileiloes.com.br/lote/detalhe/106700", "107")</f>
      </c>
      <c r="B115" s="4" t="s">
        <f>=HYPERLINK("https://rossileiloes.com.br/lote/detalhe/106700", " Transmissão Motoscrapeer Caterpillar 621A")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=HYPERLINK("https://rossileiloes.com.br/lote/detalhe/106697", "108")</f>
      </c>
      <c r="B116" s="4" t="s">
        <f>=HYPERLINK("https://rossileiloes.com.br/lote/detalhe/106697", "[ VÍDEO ] Redutor de Giro Escavadeira Volvo EC200")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=HYPERLINK("https://rossileiloes.com.br/lote/detalhe/106684", "109")</f>
      </c>
      <c r="B117" s="4" t="s">
        <f>=HYPERLINK("https://rossileiloes.com.br/lote/detalhe/106684", " Cabine De Escavadeira Volvo")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=HYPERLINK("https://rossileiloes.com.br/lote/detalhe/106682", "110")</f>
      </c>
      <c r="B118" s="4" t="s">
        <f>=HYPERLINK("https://rossileiloes.com.br/lote/detalhe/106682", " Cabine Escavadeira Caterpillar 320D")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=HYPERLINK("https://rossileiloes.com.br/lote/detalhe/106683", "111")</f>
      </c>
      <c r="B119" s="4" t="s">
        <f>=HYPERLINK("https://rossileiloes.com.br/lote/detalhe/106683", " Roda Guia Trator de Esteira Caterpillar D6")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=HYPERLINK("https://rossileiloes.com.br/lote/detalhe/106685", "112")</f>
      </c>
      <c r="B120" s="4" t="s">
        <f>=HYPERLINK("https://rossileiloes.com.br/lote/detalhe/106685", " 02 Pneus Firestone Compactador 11.00x20")</f>
      </c>
      <c r="C120" s="4" t="inlineStr">
        <is>
          <t>Vendido</t>
        </is>
      </c>
      <c r="D120" s="4" t="inlineStr">
        <is>
          <t>6</t>
        </is>
      </c>
      <c r="E120" s="5" t="inlineStr">
        <is>
          <t>1.500,00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=HYPERLINK("https://rossileiloes.com.br/lote/detalhe/106693", "113")</f>
      </c>
      <c r="B121" s="4" t="s">
        <f>=HYPERLINK("https://rossileiloes.com.br/lote/detalhe/106693", " 02 Pneus Firestone Compactador 11.00x20")</f>
      </c>
      <c r="C121" s="4" t="inlineStr">
        <is>
          <t>Vendido</t>
        </is>
      </c>
      <c r="D121" s="4" t="inlineStr">
        <is>
          <t>6</t>
        </is>
      </c>
      <c r="E121" s="5" t="inlineStr">
        <is>
          <t>1.500,00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=HYPERLINK("https://rossileiloes.com.br/lote/detalhe/106695", "114")</f>
      </c>
      <c r="B122" s="4" t="s">
        <f>=HYPERLINK("https://rossileiloes.com.br/lote/detalhe/106695", " Roda Guia Trator de Esteira Caterpillar D6")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=HYPERLINK("https://rossileiloes.com.br/lote/detalhe/106696", "115")</f>
      </c>
      <c r="B123" s="4" t="s">
        <f>=HYPERLINK("https://rossileiloes.com.br/lote/detalhe/106696", " Roda Pá Carregadeira Caterpillar 966H")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=HYPERLINK("https://rossileiloes.com.br/lote/detalhe/106688", "116")</f>
      </c>
      <c r="B124" s="4" t="s">
        <f>=HYPERLINK("https://rossileiloes.com.br/lote/detalhe/106688", " 02 Cornetas com Carrier da Pá Carregadeira Komatsu WA320")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=HYPERLINK("https://rossileiloes.com.br/lote/detalhe/106702", "117")</f>
      </c>
      <c r="B125" s="4" t="s">
        <f>=HYPERLINK("https://rossileiloes.com.br/lote/detalhe/106702", " Transmissão Motoniveladora Caterpillar 120G")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=HYPERLINK("https://rossileiloes.com.br/lote/detalhe/106703", "118")</f>
      </c>
      <c r="B126" s="4" t="s">
        <f>=HYPERLINK("https://rossileiloes.com.br/lote/detalhe/106703", " Planetaria da Motoniveladora Caterpillar 120G")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=HYPERLINK("https://rossileiloes.com.br/lote/detalhe/106704", "119")</f>
      </c>
      <c r="B127" s="4" t="s">
        <f>=HYPERLINK("https://rossileiloes.com.br/lote/detalhe/106704", " Transmissão Automática Rolo Compactador XCMG")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=HYPERLINK("https://rossileiloes.com.br/lote/detalhe/106705", "120")</f>
      </c>
      <c r="B128" s="4" t="s">
        <f>=HYPERLINK("https://rossileiloes.com.br/lote/detalhe/106705", "[ VÍDEOS ] Transmissão Trator de Esteira Caterpillar D8N")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=HYPERLINK("https://rossileiloes.com.br/lote/detalhe/106707", "121")</f>
      </c>
      <c r="B129" s="4" t="s">
        <f>=HYPERLINK("https://rossileiloes.com.br/lote/detalhe/106707", " Porquinho coroa e pinhão fora de estrada")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=HYPERLINK("https://rossileiloes.com.br/lote/detalhe/106706", "122")</f>
      </c>
      <c r="B130" s="4" t="s">
        <f>=HYPERLINK("https://rossileiloes.com.br/lote/detalhe/106706", " Kit Comando Lateral Komatsu D61EX")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=HYPERLINK("https://rossileiloes.com.br/lote/detalhe/106708", "123")</f>
      </c>
      <c r="B131" s="4" t="s">
        <f>=HYPERLINK("https://rossileiloes.com.br/lote/detalhe/106708", " Diferencial Pá Carregadeira Liebherr L580")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=HYPERLINK("https://rossileiloes.com.br/lote/detalhe/106711", "125")</f>
      </c>
      <c r="B132" s="4" t="s">
        <f>=HYPERLINK("https://rossileiloes.com.br/lote/detalhe/106711", " Peças para diferencial Fora de Estrada Wabco")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=HYPERLINK("https://rossileiloes.com.br/lote/detalhe/106709", "126")</f>
      </c>
      <c r="B133" s="4" t="s">
        <f>=HYPERLINK("https://rossileiloes.com.br/lote/detalhe/106709", " Motor Mercedes Completo com embreagem para Dragas")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=HYPERLINK("https://rossileiloes.com.br/lote/detalhe/106699", "127")</f>
      </c>
      <c r="B134" s="4" t="s">
        <f>=HYPERLINK("https://rossileiloes.com.br/lote/detalhe/106699", "[ VÍDEO ] Gerador Stemac WEG mod. GTA250 MI30, 230 Kva Motor Cummins")</f>
      </c>
      <c r="C134" s="4" t="inlineStr">
        <is>
          <t>Vendido</t>
        </is>
      </c>
      <c r="D134" s="4" t="inlineStr">
        <is>
          <t>13</t>
        </is>
      </c>
      <c r="E134" s="5" t="inlineStr">
        <is>
          <t>29.000,00</t>
        </is>
      </c>
      <c r="F134" s="4" t="inlineStr">
        <is>
          <t>750.00</t>
        </is>
      </c>
    </row>
    <row collapsed="false" customFormat="false" customHeight="false" hidden="false" ht="12.1" outlineLevel="0" r="135">
      <c r="A135" s="5" t="s">
        <f>=HYPERLINK("https://rossileiloes.com.br/lote/detalhe/106691", "128")</f>
      </c>
      <c r="B135" s="4" t="s">
        <f>=HYPERLINK("https://rossileiloes.com.br/lote/detalhe/106691", "[ VÍDEO ] Rolo Compactador Muller VAP 70")</f>
      </c>
      <c r="C135" s="4" t="inlineStr">
        <is>
          <t>Vendido</t>
        </is>
      </c>
      <c r="D135" s="4" t="inlineStr">
        <is>
          <t>41</t>
        </is>
      </c>
      <c r="E135" s="5" t="inlineStr">
        <is>
          <t>56.400,00</t>
        </is>
      </c>
      <c r="F135" s="4" t="inlineStr">
        <is>
          <t>400.00</t>
        </is>
      </c>
    </row>
    <row collapsed="false" customFormat="false" customHeight="false" hidden="false" ht="12.1" outlineLevel="0" r="136">
      <c r="A136" s="5" t="s">
        <f>=HYPERLINK("https://rossileiloes.com.br/lote/detalhe/106694", "129")</f>
      </c>
      <c r="B136" s="4" t="s">
        <f>=HYPERLINK("https://rossileiloes.com.br/lote/detalhe/106694", " Rolo Compactador Tema Terra SP8000 sem radiador, bom injetora, ,motor de arranque e alternador")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=HYPERLINK("https://rossileiloes.com.br/lote/detalhe/106690", "130")</f>
      </c>
      <c r="B137" s="4" t="s">
        <f>=HYPERLINK("https://rossileiloes.com.br/lote/detalhe/106690", " Rolo Compactador Dynapac CG 14 Sem eixo diantero e Radiador")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18.000,00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=HYPERLINK("https://rossileiloes.com.br/lote/detalhe/106721", "131")</f>
      </c>
      <c r="B138" s="4" t="s">
        <f>=HYPERLINK("https://rossileiloes.com.br/lote/detalhe/106721", "Pa Carregadeira Yadong ano 2010 Caçamba 1m3")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35.000,00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=HYPERLINK("https://rossileiloes.com.br/lote/detalhe/106722", "132")</f>
      </c>
      <c r="B139" s="4" t="s">
        <f>=HYPERLINK("https://rossileiloes.com.br/lote/detalhe/106722", "[ VÍDEO ] Rolo Compactador HAMM. Modelo 3411 P. Ano 2008")</f>
      </c>
      <c r="C139" s="4" t="inlineStr">
        <is>
          <t>Não vendido</t>
        </is>
      </c>
      <c r="D139" s="4" t="inlineStr">
        <is>
          <t>24</t>
        </is>
      </c>
      <c r="E139" s="5" t="inlineStr">
        <is>
          <t>73.500,00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=HYPERLINK("https://rossileiloes.com.br/lote/detalhe/106723", "133")</f>
      </c>
      <c r="B140" s="4" t="s">
        <f>=HYPERLINK("https://rossileiloes.com.br/lote/detalhe/106723", "Trator de Esteira Caterpillar D8H série 46A33471 com RIPPER, lâmina em U. Ano 1974")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68.000,00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=HYPERLINK("https://rossileiloes.com.br/lote/detalhe/106727", "134")</f>
      </c>
      <c r="B141" s="4" t="s">
        <f>=HYPERLINK("https://rossileiloes.com.br/lote/detalhe/106727", "Empilhadeira Linde H40D")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12.250,00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=HYPERLINK("https://rossileiloes.com.br/lote/detalhe/106728", "135")</f>
      </c>
      <c r="B142" s="4" t="s">
        <f>=HYPERLINK("https://rossileiloes.com.br/lote/detalhe/106728", "Motor Caterpillar D342 para D8H ou D8K")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=HYPERLINK("https://rossileiloes.com.br/lote/detalhe/106806", "136")</f>
      </c>
      <c r="B143" s="4" t="s">
        <f>=HYPERLINK("https://rossileiloes.com.br/lote/detalhe/106806", "Empilhadeira Linde H40D sem motor e bomba")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=HYPERLINK("https://rossileiloes.com.br/lote/detalhe/106844", "137")</f>
      </c>
      <c r="B144" s="4" t="s">
        <f>=HYPERLINK("https://rossileiloes.com.br/lote/detalhe/106844", "02 Diferenciais com freio a disco e rodas traseiro e dianteiro Pá Carregadeira W20 ou similar")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8.200,00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=HYPERLINK("https://rossileiloes.com.br/lote/detalhe/106899", "138")</f>
      </c>
      <c r="B145" s="4" t="s">
        <f>=HYPERLINK("https://rossileiloes.com.br/lote/detalhe/106899", "[ VÍDEO ] Pá Carregadeira Caterpillar. Mod. 966R. Ano 1987. Operacional")</f>
      </c>
      <c r="C145" s="4" t="inlineStr">
        <is>
          <t>Não vendido</t>
        </is>
      </c>
      <c r="D145" s="4" t="inlineStr">
        <is>
          <t>12</t>
        </is>
      </c>
      <c r="E145" s="5" t="inlineStr">
        <is>
          <t>90.500,00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=HYPERLINK("https://rossileiloes.com.br/lote/detalhe/107452", "139")</f>
      </c>
      <c r="B146" s="4" t="s">
        <f>=HYPERLINK("https://rossileiloes.com.br/lote/detalhe/107452", "Tanque Hidráulico c Comando e válvula de Ripper Komatsu D61, D65 e Shantui SD16")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=HYPERLINK("https://rossileiloes.com.br/lote/detalhe/106900", "140")</f>
      </c>
      <c r="B147" s="4" t="s">
        <f>=HYPERLINK("https://rossileiloes.com.br/lote/detalhe/106900", "Máscara Florestal para Trator de Esteira Caterpillar D8H ou K")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=HYPERLINK("https://rossileiloes.com.br/lote/detalhe/106901", "141")</f>
      </c>
      <c r="B148" s="4" t="s">
        <f>=HYPERLINK("https://rossileiloes.com.br/lote/detalhe/106901", "RIPPER para Trator de Esteira Komatsu D61, D65 ou Shantui SD16")</f>
      </c>
      <c r="C148" s="4" t="inlineStr">
        <is>
          <t>Não vendido</t>
        </is>
      </c>
      <c r="D148" s="4" t="inlineStr">
        <is>
          <t>3</t>
        </is>
      </c>
      <c r="E148" s="5" t="inlineStr">
        <is>
          <t>8.500,00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=HYPERLINK("https://rossileiloes.com.br/lote/detalhe/107453", "142")</f>
      </c>
      <c r="B149" s="4" t="s">
        <f>=HYPERLINK("https://rossileiloes.com.br/lote/detalhe/107453", "Garfo para Pá Carrgedeira")</f>
      </c>
      <c r="C149" s="4" t="inlineStr">
        <is>
          <t>Vendido</t>
        </is>
      </c>
      <c r="D149" s="4" t="inlineStr">
        <is>
          <t>15</t>
        </is>
      </c>
      <c r="E149" s="5" t="inlineStr">
        <is>
          <t>6.800,00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=HYPERLINK("https://rossileiloes.com.br/lote/detalhe/107454", "143")</f>
      </c>
      <c r="B150" s="4" t="s">
        <f>=HYPERLINK("https://rossileiloes.com.br/lote/detalhe/107454", "Garfo para Pá Carregadeira")</f>
      </c>
      <c r="C150" s="4" t="inlineStr">
        <is>
          <t>Vendido</t>
        </is>
      </c>
      <c r="D150" s="4" t="inlineStr">
        <is>
          <t>11</t>
        </is>
      </c>
      <c r="E150" s="5" t="inlineStr">
        <is>
          <t>6.000,00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=HYPERLINK("https://rossileiloes.com.br/lote/detalhe/107455", "144")</f>
      </c>
      <c r="B151" s="4" t="s">
        <f>=HYPERLINK("https://rossileiloes.com.br/lote/detalhe/107455", "RIPPER traseiro para Motoniveladora 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4.000,00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=HYPERLINK("https://rossileiloes.com.br/lote/detalhe/107461", "145")</f>
      </c>
      <c r="B152" s="4" t="s">
        <f>=HYPERLINK("https://rossileiloes.com.br/lote/detalhe/107461", "Motor Cummins BIG CAM")</f>
      </c>
      <c r="C152" s="4" t="inlineStr">
        <is>
          <t>Não vendido</t>
        </is>
      </c>
      <c r="D152" s="4" t="inlineStr">
        <is>
          <t>46</t>
        </is>
      </c>
      <c r="E152" s="5" t="inlineStr">
        <is>
          <t>31.250,00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=HYPERLINK("https://rossileiloes.com.br/lote/detalhe/107462", "146")</f>
      </c>
      <c r="B153" s="4" t="s">
        <f>=HYPERLINK("https://rossileiloes.com.br/lote/detalhe/107462", "Motor Cummins BIG CAM")</f>
      </c>
      <c r="C153" s="4" t="inlineStr">
        <is>
          <t>Não vendido</t>
        </is>
      </c>
      <c r="D153" s="4" t="inlineStr">
        <is>
          <t>23</t>
        </is>
      </c>
      <c r="E153" s="5" t="inlineStr">
        <is>
          <t>30.750,00</t>
        </is>
      </c>
      <c r="F15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2026-06-06T15:26:41.00Z</dcterms:created>
  <dc:creator>Tellks Tecnologia</dc:creator>
  <cp:revision>0</cp:revision>
</cp:coreProperties>
</file>