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GUINDASTE, CAMINHÃO, EMPILHADEIRA, BARRACÕES, VIGAS, TUBOS, PÉ DIREITO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26/10/2022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=HYPERLINK("https://rossileiloes.com.br/lote/detalhe/147332", "001")</f>
      </c>
      <c r="B11" s="4" t="s">
        <f>=HYPERLINK("https://rossileiloes.com.br/lote/detalhe/147332", " [ LANCE POR KG ] TUBO P/ CALDEIRA SEM USO 63,5MM ESP 4,57MM A213 - APROX. 8700 KG - VENDA NO ESTADO CONFORME LOTE EXPOSTO")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7,00</t>
        </is>
      </c>
      <c r="F11" s="4" t="inlineStr">
        <is>
          <t>0.10</t>
        </is>
      </c>
    </row>
    <row collapsed="false" customFormat="false" customHeight="false" hidden="false" ht="12.1" outlineLevel="0" r="12">
      <c r="A12" s="5" t="s">
        <f>=HYPERLINK("https://rossileiloes.com.br/lote/detalhe/147291", "002")</f>
      </c>
      <c r="B12" s="4" t="s">
        <f>=HYPERLINK("https://rossileiloes.com.br/lote/detalhe/147291", " [ LANCE POR KG ] TUBO P/ CALDEIRA SEM USO 57,15MM ESP 5,5MM A213 - APROX. 340 KG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7,00</t>
        </is>
      </c>
      <c r="F12" s="4" t="inlineStr">
        <is>
          <t>0.10</t>
        </is>
      </c>
    </row>
    <row collapsed="false" customFormat="false" customHeight="false" hidden="false" ht="12.1" outlineLevel="0" r="13">
      <c r="A13" s="5" t="s">
        <f>=HYPERLINK("https://rossileiloes.com.br/lote/detalhe/147372", "003")</f>
      </c>
      <c r="B13" s="4" t="s">
        <f>=HYPERLINK("https://rossileiloes.com.br/lote/detalhe/147372", " [ LANCE POR KG ] TUBO P/ CALDEIRA SEM USO 38,10MM ESP 4,5MM A213 - APROX. 46 KG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7,00</t>
        </is>
      </c>
      <c r="F13" s="4" t="inlineStr">
        <is>
          <t>0.10</t>
        </is>
      </c>
    </row>
    <row collapsed="false" customFormat="false" customHeight="false" hidden="false" ht="12.1" outlineLevel="0" r="14">
      <c r="A14" s="5" t="s">
        <f>=HYPERLINK("https://rossileiloes.com.br/lote/detalhe/147371", "004")</f>
      </c>
      <c r="B14" s="4" t="s">
        <f>=HYPERLINK("https://rossileiloes.com.br/lote/detalhe/147371", " [ LANCE POR KG ] PERFIL DOBRADO SEM USO ENRIJECIDO 6" PAREDE 8MM - APROX. 1512 KG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6,00</t>
        </is>
      </c>
      <c r="F14" s="4" t="inlineStr">
        <is>
          <t>0.10</t>
        </is>
      </c>
    </row>
    <row collapsed="false" customFormat="false" customHeight="false" hidden="false" ht="12.1" outlineLevel="0" r="15">
      <c r="A15" s="5" t="s">
        <f>=HYPERLINK("https://rossileiloes.com.br/lote/detalhe/147331", "005")</f>
      </c>
      <c r="B15" s="4" t="s">
        <f>=HYPERLINK("https://rossileiloes.com.br/lote/detalhe/147331", " [ LANCE POR KG ] TUBO 10" PAREDE 8MM - APROX. 6000 KG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5,00</t>
        </is>
      </c>
      <c r="F15" s="4" t="inlineStr">
        <is>
          <t>0.10</t>
        </is>
      </c>
    </row>
    <row collapsed="false" customFormat="false" customHeight="false" hidden="false" ht="12.1" outlineLevel="0" r="16">
      <c r="A16" s="5" t="s">
        <f>=HYPERLINK("https://rossileiloes.com.br/lote/detalhe/147299", "006")</f>
      </c>
      <c r="B16" s="4" t="s">
        <f>=HYPERLINK("https://rossileiloes.com.br/lote/detalhe/147299", " [ LANCE POR KG ] TUBO CALANDRADO SEM USO 20" PARADE 3MM - APROX. 4385 KG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5,00</t>
        </is>
      </c>
      <c r="F16" s="4" t="inlineStr">
        <is>
          <t>0.10</t>
        </is>
      </c>
    </row>
    <row collapsed="false" customFormat="false" customHeight="false" hidden="false" ht="12.1" outlineLevel="0" r="17">
      <c r="A17" s="5" t="s">
        <f>=HYPERLINK("https://rossileiloes.com.br/lote/detalhe/147346", "007")</f>
      </c>
      <c r="B17" s="4" t="s">
        <f>=HYPERLINK("https://rossileiloes.com.br/lote/detalhe/147346", " [ LANCE POR KG ] TUBO CALANDRADO SEM USO 20" PARADE 3MM - APROX. 4385 KG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5,00</t>
        </is>
      </c>
      <c r="F17" s="4" t="inlineStr">
        <is>
          <t>0.10</t>
        </is>
      </c>
    </row>
    <row collapsed="false" customFormat="false" customHeight="false" hidden="false" ht="12.1" outlineLevel="0" r="18">
      <c r="A18" s="5" t="s">
        <f>=HYPERLINK("https://rossileiloes.com.br/lote/detalhe/147334", "008")</f>
      </c>
      <c r="B18" s="4" t="s">
        <f>=HYPERLINK("https://rossileiloes.com.br/lote/detalhe/147334", " [ LANCE POR KG ] TUBO CALANDRADO SEM USO 20" PARADE 5MM - APROX. 1400 KG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5,00</t>
        </is>
      </c>
      <c r="F18" s="4" t="inlineStr">
        <is>
          <t>0.10</t>
        </is>
      </c>
    </row>
    <row collapsed="false" customFormat="false" customHeight="false" hidden="false" ht="12.1" outlineLevel="0" r="19">
      <c r="A19" s="5" t="s">
        <f>=HYPERLINK("https://rossileiloes.com.br/lote/detalhe/147348", "009")</f>
      </c>
      <c r="B19" s="4" t="s">
        <f>=HYPERLINK("https://rossileiloes.com.br/lote/detalhe/147348", " [ LANCE POR KG ] PERFIL DOBRADO OMEGA SEM USO 10" PAREDE 10MM - APROX. 748 KG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5,00</t>
        </is>
      </c>
      <c r="F19" s="4" t="inlineStr">
        <is>
          <t>0.10</t>
        </is>
      </c>
    </row>
    <row collapsed="false" customFormat="false" customHeight="false" hidden="false" ht="12.1" outlineLevel="0" r="20">
      <c r="A20" s="5" t="s">
        <f>=HYPERLINK("https://rossileiloes.com.br/lote/detalhe/147308", "010")</f>
      </c>
      <c r="B20" s="4" t="s">
        <f>=HYPERLINK("https://rossileiloes.com.br/lote/detalhe/147308", " [ LANCE POR KG ] VIGA I SEM USO 8" PAREDE 8MM - APROX. 164 KG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6,00</t>
        </is>
      </c>
      <c r="F20" s="4" t="inlineStr">
        <is>
          <t>0.10</t>
        </is>
      </c>
    </row>
    <row collapsed="false" customFormat="false" customHeight="false" hidden="false" ht="12.1" outlineLevel="0" r="21">
      <c r="A21" s="5" t="s">
        <f>=HYPERLINK("https://rossileiloes.com.br/lote/detalhe/147335", "011")</f>
      </c>
      <c r="B21" s="4" t="s">
        <f>=HYPERLINK("https://rossileiloes.com.br/lote/detalhe/147335", " [ LANCE POR KG ] VIGA H SEM USO 8" ESP 16MM ABA E 12MM ALMA - APROX. 930 KG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6,00</t>
        </is>
      </c>
      <c r="F21" s="4" t="inlineStr">
        <is>
          <t>0.10</t>
        </is>
      </c>
    </row>
    <row collapsed="false" customFormat="false" customHeight="false" hidden="false" ht="12.1" outlineLevel="0" r="22">
      <c r="A22" s="5" t="s">
        <f>=HYPERLINK("https://rossileiloes.com.br/lote/detalhe/147297", "012")</f>
      </c>
      <c r="B22" s="4" t="s">
        <f>=HYPERLINK("https://rossileiloes.com.br/lote/detalhe/147297", " [ LANCE POR KG ] VIGA H SEM USO 12" PAREDE 11MM - APROX. 474 KG-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6,00</t>
        </is>
      </c>
      <c r="F22" s="4" t="inlineStr">
        <is>
          <t>0.10</t>
        </is>
      </c>
    </row>
    <row collapsed="false" customFormat="false" customHeight="false" hidden="false" ht="12.1" outlineLevel="0" r="23">
      <c r="A23" s="5" t="s">
        <f>=HYPERLINK("https://rossileiloes.com.br/lote/detalhe/147313", "013")</f>
      </c>
      <c r="B23" s="4" t="s">
        <f>=HYPERLINK("https://rossileiloes.com.br/lote/detalhe/147313", " [ LANCE POR KG ] PERFIL U SEM USO 3.1/2" PAREDE 6,5MM - APROX. 110 KG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6,00</t>
        </is>
      </c>
      <c r="F23" s="4" t="inlineStr">
        <is>
          <t>0.10</t>
        </is>
      </c>
    </row>
    <row collapsed="false" customFormat="false" customHeight="false" hidden="false" ht="12.1" outlineLevel="0" r="24">
      <c r="A24" s="5" t="s">
        <f>=HYPERLINK("https://rossileiloes.com.br/lote/detalhe/147352", "014")</f>
      </c>
      <c r="B24" s="4" t="s">
        <f>=HYPERLINK("https://rossileiloes.com.br/lote/detalhe/147352", " [ LANCE POR KG ] PERFIL U SEM USO 3" PAREDE 4MM - APROX. 36,6 KG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6,00</t>
        </is>
      </c>
      <c r="F24" s="4" t="inlineStr">
        <is>
          <t>0.10</t>
        </is>
      </c>
    </row>
    <row collapsed="false" customFormat="false" customHeight="false" hidden="false" ht="12.1" outlineLevel="0" r="25">
      <c r="A25" s="5" t="s">
        <f>=HYPERLINK("https://rossileiloes.com.br/lote/detalhe/147292", "015")</f>
      </c>
      <c r="B25" s="4" t="s">
        <f>=HYPERLINK("https://rossileiloes.com.br/lote/detalhe/147292", " [ LANCE POR KG ] PERFIL U OMEGA SEM USO 16" PAREDE 9,5MM - APROX. 960 KG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4,00</t>
        </is>
      </c>
      <c r="F25" s="4" t="inlineStr">
        <is>
          <t>0.10</t>
        </is>
      </c>
    </row>
    <row collapsed="false" customFormat="false" customHeight="false" hidden="false" ht="12.1" outlineLevel="0" r="26">
      <c r="A26" s="5" t="s">
        <f>=HYPERLINK("https://rossileiloes.com.br/lote/detalhe/147293", "016")</f>
      </c>
      <c r="B26" s="4" t="s">
        <f>=HYPERLINK("https://rossileiloes.com.br/lote/detalhe/147293", " [ LANCE POR KG ] PÉ DIREITO TUBOLAR 6" X 4900MM 18 UNIDADES - APROX. 3888 KG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6,00</t>
        </is>
      </c>
      <c r="F26" s="4" t="inlineStr">
        <is>
          <t>0.10</t>
        </is>
      </c>
    </row>
    <row collapsed="false" customFormat="false" customHeight="false" hidden="false" ht="12.1" outlineLevel="0" r="27">
      <c r="A27" s="5" t="s">
        <f>=HYPERLINK("https://rossileiloes.com.br/lote/detalhe/147351", "017")</f>
      </c>
      <c r="B27" s="4" t="s">
        <f>=HYPERLINK("https://rossileiloes.com.br/lote/detalhe/147351", " [ LANCE POR KG ] PÉ DIREITO TUBOLAR 8" X 5300MM 3 UNIDADES - APROX. 480 KG 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6,00</t>
        </is>
      </c>
      <c r="F27" s="4" t="inlineStr">
        <is>
          <t>0.10</t>
        </is>
      </c>
    </row>
    <row collapsed="false" customFormat="false" customHeight="false" hidden="false" ht="12.1" outlineLevel="0" r="28">
      <c r="A28" s="5" t="s">
        <f>=HYPERLINK("https://rossileiloes.com.br/lote/detalhe/147302", "018")</f>
      </c>
      <c r="B28" s="4" t="s">
        <f>=HYPERLINK("https://rossileiloes.com.br/lote/detalhe/147302", " [ LANCE POR KG ] PÉ DIREITO TUBOLAR 10" X 4300MM 3 UNIDADES - APROX. 720 KG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6,00</t>
        </is>
      </c>
      <c r="F28" s="4" t="inlineStr">
        <is>
          <t>0.10</t>
        </is>
      </c>
    </row>
    <row collapsed="false" customFormat="false" customHeight="false" hidden="false" ht="12.1" outlineLevel="0" r="29">
      <c r="A29" s="5" t="s">
        <f>=HYPERLINK("https://rossileiloes.com.br/lote/detalhe/147355", "019")</f>
      </c>
      <c r="B29" s="4" t="s">
        <f>=HYPERLINK("https://rossileiloes.com.br/lote/detalhe/147355", " [ LANCE POR KG ] VIGA H 8" X 4800MM 3 UNIDADES - APROX. 880 KG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6,00</t>
        </is>
      </c>
      <c r="F29" s="4" t="inlineStr">
        <is>
          <t>0.10</t>
        </is>
      </c>
    </row>
    <row collapsed="false" customFormat="false" customHeight="false" hidden="false" ht="12.1" outlineLevel="0" r="30">
      <c r="A30" s="5" t="s">
        <f>=HYPERLINK("https://rossileiloes.com.br/lote/detalhe/147366", "020")</f>
      </c>
      <c r="B30" s="4" t="s">
        <f>=HYPERLINK("https://rossileiloes.com.br/lote/detalhe/147366", " [ LANCE POR KG ] VIGA U 12" X 2800MM 8 UNIDADES - APROX. 2352 KG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6,00</t>
        </is>
      </c>
      <c r="F30" s="4" t="inlineStr">
        <is>
          <t>0.10</t>
        </is>
      </c>
    </row>
    <row collapsed="false" customFormat="false" customHeight="false" hidden="false" ht="12.1" outlineLevel="0" r="31">
      <c r="A31" s="5" t="s">
        <f>=HYPERLINK("https://rossileiloes.com.br/lote/detalhe/147309", "022")</f>
      </c>
      <c r="B31" s="4" t="s">
        <f>=HYPERLINK("https://rossileiloes.com.br/lote/detalhe/147309", " CONJUNTO DE CONVERSOR OSCILANTE DE TORQUE PARA MOENDA 42" X 78", COMPLETO, LADO ACIONAMENTO, LADO ACIONADO E O DISPOSITIVO DE LIGAÇÃO CENTRAL, MARCA ACIP, USADO.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=HYPERLINK("https://rossileiloes.com.br/lote/detalhe/147290", "024")</f>
      </c>
      <c r="B32" s="4" t="s">
        <f>=HYPERLINK("https://rossileiloes.com.br/lote/detalhe/147290", " TANQUE USADO 15M³ - VENDA NO ESTADO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=HYPERLINK("https://rossileiloes.com.br/lote/detalhe/147321", "025")</f>
      </c>
      <c r="B33" s="4" t="s">
        <f>=HYPERLINK("https://rossileiloes.com.br/lote/detalhe/147321", " TANQUE USADO 15M³ - VENDA NO ESTADO CONFORME LOTE EXPOSTO")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=HYPERLINK("https://rossileiloes.com.br/lote/detalhe/147350", "026")</f>
      </c>
      <c r="B34" s="4" t="s">
        <f>=HYPERLINK("https://rossileiloes.com.br/lote/detalhe/147350", " TANQUE USADO 15M³ - VENDA NO ESTADO CONFORME LOTE EXPOSTO")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=HYPERLINK("https://rossileiloes.com.br/lote/detalhe/147328", "027")</f>
      </c>
      <c r="B35" s="4" t="s">
        <f>=HYPERLINK("https://rossileiloes.com.br/lote/detalhe/147328", " [ LANCE POR KG ] TUBO 1/2"A 6"- APROX. 7000 KG - VENDA NO ESTADO CONFORME LOTE EXPOSTO")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5,00</t>
        </is>
      </c>
      <c r="F35" s="4" t="inlineStr">
        <is>
          <t>0.10</t>
        </is>
      </c>
    </row>
    <row collapsed="false" customFormat="false" customHeight="false" hidden="false" ht="12.1" outlineLevel="0" r="36">
      <c r="A36" s="5" t="s">
        <f>=HYPERLINK("https://rossileiloes.com.br/lote/detalhe/147322", "028")</f>
      </c>
      <c r="B36" s="4" t="s">
        <f>=HYPERLINK("https://rossileiloes.com.br/lote/detalhe/147322", " [ LANCE POR KG ] TUBO 8"- APROX. 1000 KG - VENDA NO ESTADO CONFORME LOTE EXPOSTO")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5,00</t>
        </is>
      </c>
      <c r="F36" s="4" t="inlineStr">
        <is>
          <t>0.10</t>
        </is>
      </c>
    </row>
    <row collapsed="false" customFormat="false" customHeight="false" hidden="false" ht="12.1" outlineLevel="0" r="37">
      <c r="A37" s="5" t="s">
        <f>=HYPERLINK("https://rossileiloes.com.br/lote/detalhe/147337", "029")</f>
      </c>
      <c r="B37" s="4" t="s">
        <f>=HYPERLINK("https://rossileiloes.com.br/lote/detalhe/147337", " PENEIRA ROTATIVA - VENDA NO ESTADO CONFORME LOTE EXPOSTO")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37.500,00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=HYPERLINK("https://rossileiloes.com.br/lote/detalhe/147342", "030")</f>
      </c>
      <c r="B38" s="4" t="s">
        <f>=HYPERLINK("https://rossileiloes.com.br/lote/detalhe/147342", " [ LANCE POR KG ] APROX. 5000 KG DE PISO TIPO SELMEC APROX. 110M² - VENDA NO ESTADO CONFORME LOTE EXPOSTO")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5,00</t>
        </is>
      </c>
      <c r="F38" s="4" t="inlineStr">
        <is>
          <t>0.10</t>
        </is>
      </c>
    </row>
    <row collapsed="false" customFormat="false" customHeight="false" hidden="false" ht="12.1" outlineLevel="0" r="39">
      <c r="A39" s="5" t="s">
        <f>=HYPERLINK("https://rossileiloes.com.br/lote/detalhe/147367", "031")</f>
      </c>
      <c r="B39" s="4" t="s">
        <f>=HYPERLINK("https://rossileiloes.com.br/lote/detalhe/147367", " [ LANCE POR KG ] CHAPA XADREZ DE 3/16" E 1/4" COM TAMANHOS DIFERENTES - APROX. 8000 KG - VENDA NO ESTADO CONFORME LOTE EXPOSTO")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5,00</t>
        </is>
      </c>
      <c r="F39" s="4" t="inlineStr">
        <is>
          <t>0.10</t>
        </is>
      </c>
    </row>
    <row collapsed="false" customFormat="false" customHeight="false" hidden="false" ht="12.1" outlineLevel="0" r="40">
      <c r="A40" s="5" t="s">
        <f>=HYPERLINK("https://rossileiloes.com.br/lote/detalhe/147365", "032")</f>
      </c>
      <c r="B40" s="4" t="s">
        <f>=HYPERLINK("https://rossileiloes.com.br/lote/detalhe/147365", " [ LANCE POR KG ] CANTONEIRA AÇO CARBONO 4" - 600 M - APROX 9500 KG - VENDA NO ESTADO CONFORME LOTE EXPOSTO")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4,00</t>
        </is>
      </c>
      <c r="F40" s="4" t="inlineStr">
        <is>
          <t>0.10</t>
        </is>
      </c>
    </row>
    <row collapsed="false" customFormat="false" customHeight="false" hidden="false" ht="12.1" outlineLevel="0" r="41">
      <c r="A41" s="5" t="s">
        <f>=HYPERLINK("https://rossileiloes.com.br/lote/detalhe/147375", "033")</f>
      </c>
      <c r="B41" s="4" t="s">
        <f>=HYPERLINK("https://rossileiloes.com.br/lote/detalhe/147375", " [ LANCE POR KG ] VIGA I 40" X 14" X 8000 ESPESSURA ABA 18,5MM E ALMA 13MM - APROX. 9000 KG - VENDA NO ESTADO CONFORME LOTE EXPOSTO")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6,00</t>
        </is>
      </c>
      <c r="F41" s="4" t="inlineStr">
        <is>
          <t>0.10</t>
        </is>
      </c>
    </row>
    <row collapsed="false" customFormat="false" customHeight="false" hidden="false" ht="12.1" outlineLevel="0" r="42">
      <c r="A42" s="5" t="s">
        <f>=HYPERLINK("https://rossileiloes.com.br/lote/detalhe/147347", "034")</f>
      </c>
      <c r="B42" s="4" t="s">
        <f>=HYPERLINK("https://rossileiloes.com.br/lote/detalhe/147347", " [ LANCE POR KG ] VIGA I 40" X 14" X 8000 ESPESSURA ABA 18,5MM E ALMA 13MM - APROX. 9000 KG 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6,00</t>
        </is>
      </c>
      <c r="F42" s="4" t="inlineStr">
        <is>
          <t>0.10</t>
        </is>
      </c>
    </row>
    <row collapsed="false" customFormat="false" customHeight="false" hidden="false" ht="12.1" outlineLevel="0" r="43">
      <c r="A43" s="5" t="s">
        <f>=HYPERLINK("https://rossileiloes.com.br/lote/detalhe/147330", "035")</f>
      </c>
      <c r="B43" s="4" t="s">
        <f>=HYPERLINK("https://rossileiloes.com.br/lote/detalhe/147330", " [ LANCE POR KG ] VIGA I 40" X 14" X 8000 ESPESSURA ABA 18,5MM E ALMA 13MM - APROX. 9000 KG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6,00</t>
        </is>
      </c>
      <c r="F43" s="4" t="inlineStr">
        <is>
          <t>0.10</t>
        </is>
      </c>
    </row>
    <row collapsed="false" customFormat="false" customHeight="false" hidden="false" ht="12.1" outlineLevel="0" r="44">
      <c r="A44" s="5" t="s">
        <f>=HYPERLINK("https://rossileiloes.com.br/lote/detalhe/147359", "036")</f>
      </c>
      <c r="B44" s="4" t="s">
        <f>=HYPERLINK("https://rossileiloes.com.br/lote/detalhe/147359", " [ LANCE POR KG ] VIGA I 40" X 14" X 8000 ESPESSURA ABA 18,5MM E ALMA 13MM - APROX. 9000 KG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6,00</t>
        </is>
      </c>
      <c r="F44" s="4" t="inlineStr">
        <is>
          <t>0.10</t>
        </is>
      </c>
    </row>
    <row collapsed="false" customFormat="false" customHeight="false" hidden="false" ht="12.1" outlineLevel="0" r="45">
      <c r="A45" s="5" t="s">
        <f>=HYPERLINK("https://rossileiloes.com.br/lote/detalhe/147311", "037")</f>
      </c>
      <c r="B45" s="4" t="s">
        <f>=HYPERLINK("https://rossileiloes.com.br/lote/detalhe/147311", " [ LANCE POR KG ] VIGA I 40" X 14" X 8000 ESPESSURA ABA 18,5MM E ALMA 13MM - APROX. 9000 KG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6,00</t>
        </is>
      </c>
      <c r="F45" s="4" t="inlineStr">
        <is>
          <t>0.10</t>
        </is>
      </c>
    </row>
    <row collapsed="false" customFormat="false" customHeight="false" hidden="false" ht="12.1" outlineLevel="0" r="46">
      <c r="A46" s="5" t="s">
        <f>=HYPERLINK("https://rossileiloes.com.br/lote/detalhe/147319", "038")</f>
      </c>
      <c r="B46" s="4" t="s">
        <f>=HYPERLINK("https://rossileiloes.com.br/lote/detalhe/147319", " [ LANCE POR KG ] TUBOS CALANDRADOS DE 10" A 40" - APROX. 6000 KG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5,00</t>
        </is>
      </c>
      <c r="F46" s="4" t="inlineStr">
        <is>
          <t>0.10</t>
        </is>
      </c>
    </row>
    <row collapsed="false" customFormat="false" customHeight="false" hidden="false" ht="12.1" outlineLevel="0" r="47">
      <c r="A47" s="5" t="s">
        <f>=HYPERLINK("https://rossileiloes.com.br/lote/detalhe/147312", "039")</f>
      </c>
      <c r="B47" s="4" t="s">
        <f>=HYPERLINK("https://rossileiloes.com.br/lote/detalhe/147312", " BICA DOSADORA DE RESIDUOS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23.000,00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=HYPERLINK("https://rossileiloes.com.br/lote/detalhe/147316", "040")</f>
      </c>
      <c r="B48" s="4" t="s">
        <f>=HYPERLINK("https://rossileiloes.com.br/lote/detalhe/147316", " [ LANCE POR KG ] TUBO DE 16" A 24" - APROX. 3000 KG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5,00</t>
        </is>
      </c>
      <c r="F48" s="4" t="inlineStr">
        <is>
          <t>0.10</t>
        </is>
      </c>
    </row>
    <row collapsed="false" customFormat="false" customHeight="false" hidden="false" ht="12.1" outlineLevel="0" r="49">
      <c r="A49" s="5" t="s">
        <f>=HYPERLINK("https://rossileiloes.com.br/lote/detalhe/147318", "041")</f>
      </c>
      <c r="B49" s="4" t="s">
        <f>=HYPERLINK("https://rossileiloes.com.br/lote/detalhe/147318", " BOMBA IMBIL VAZÃO 200/35 M³/H COM MOTOR ELÉTRICO WEG 40CV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6.800,00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=HYPERLINK("https://rossileiloes.com.br/lote/detalhe/147310", "042")</f>
      </c>
      <c r="B50" s="4" t="s">
        <f>=HYPERLINK("https://rossileiloes.com.br/lote/detalhe/147310", " BOMBA IMBIL VAZÃO 250L/30M³/H COM MOTOR ELÉTRICO WEG 40CV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6.800,00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=HYPERLINK("https://rossileiloes.com.br/lote/detalhe/147338", "043")</f>
      </c>
      <c r="B51" s="4" t="s">
        <f>=HYPERLINK("https://rossileiloes.com.br/lote/detalhe/147338", " BOMBA IMBIL VAZÃO 80L/50M³/H COM MOTOR ELÉTRICO GE 40CV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=HYPERLINK("https://rossileiloes.com.br/lote/detalhe/147341", "044")</f>
      </c>
      <c r="B52" s="4" t="s">
        <f>=HYPERLINK("https://rossileiloes.com.br/lote/detalhe/147341", " BOMBA IMBIL VAZÃO 50L/30M³/H COM MOTOR ELÉTRICO EBERLE 10CV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1.900,00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=HYPERLINK("https://rossileiloes.com.br/lote/detalhe/147343", "045")</f>
      </c>
      <c r="B53" s="4" t="s">
        <f>=HYPERLINK("https://rossileiloes.com.br/lote/detalhe/147343", " GUINCHO HILO DE 14 METROS DE ALTURA C/ REDUTOR, FREIO E MOTOR ELETRICO P/ DESCARGA DE CAMINHÃO ATÉ 25 TON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17.500,00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=HYPERLINK("https://rossileiloes.com.br/lote/detalhe/147333", "046")</f>
      </c>
      <c r="B54" s="4" t="s">
        <f>=HYPERLINK("https://rossileiloes.com.br/lote/detalhe/147333", " BOMBA NEMO DE SUCÇÃO COM MOTOR ELÉTRICO WEG 2CV 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=HYPERLINK("https://rossileiloes.com.br/lote/detalhe/147378", "047")</f>
      </c>
      <c r="B55" s="4" t="s">
        <f>=HYPERLINK("https://rossileiloes.com.br/lote/detalhe/147378", " 2 BOMBAS DE SUCÇÃO NEMO COM MOTOR ELÉTRICO WEG 5CV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18.000,00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=HYPERLINK("https://rossileiloes.com.br/lote/detalhe/147363", "049")</f>
      </c>
      <c r="B56" s="4" t="s">
        <f>=HYPERLINK("https://rossileiloes.com.br/lote/detalhe/147363", " [ LANCE POR KG ] TUBO INOX 2" E 3" - APROX. 2500 KG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18,00</t>
        </is>
      </c>
      <c r="F56" s="4" t="inlineStr">
        <is>
          <t>0.20</t>
        </is>
      </c>
    </row>
    <row collapsed="false" customFormat="false" customHeight="false" hidden="false" ht="12.1" outlineLevel="0" r="57">
      <c r="A57" s="5" t="s">
        <f>=HYPERLINK("https://rossileiloes.com.br/lote/detalhe/147361", "051")</f>
      </c>
      <c r="B57" s="4" t="s">
        <f>=HYPERLINK("https://rossileiloes.com.br/lote/detalhe/147361", " [ LANCE POR KG ] PERFIL U DOBRADO 7" ESP 6MM - APROX. 800 KG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5,00</t>
        </is>
      </c>
      <c r="F57" s="4" t="inlineStr">
        <is>
          <t>0.10</t>
        </is>
      </c>
    </row>
    <row collapsed="false" customFormat="false" customHeight="false" hidden="false" ht="12.1" outlineLevel="0" r="58">
      <c r="A58" s="5" t="s">
        <f>=HYPERLINK("https://rossileiloes.com.br/lote/detalhe/147374", "052")</f>
      </c>
      <c r="B58" s="4" t="s">
        <f>=HYPERLINK("https://rossileiloes.com.br/lote/detalhe/147374", " [ LANCE POR KG ] VIGA I 10" - 5 UNIDADES APROX 10,20M CADA - APROX. 2600 KG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6,00</t>
        </is>
      </c>
      <c r="F58" s="4" t="inlineStr">
        <is>
          <t>0.10</t>
        </is>
      </c>
    </row>
    <row collapsed="false" customFormat="false" customHeight="false" hidden="false" ht="12.1" outlineLevel="0" r="59">
      <c r="A59" s="5" t="s">
        <f>=HYPERLINK("https://rossileiloes.com.br/lote/detalhe/147303", "053")</f>
      </c>
      <c r="B59" s="4" t="s">
        <f>=HYPERLINK("https://rossileiloes.com.br/lote/detalhe/147303", " PRÉ AQUECEDOR DE 150 -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104.000,00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=HYPERLINK("https://rossileiloes.com.br/lote/detalhe/147317", "054")</f>
      </c>
      <c r="B60" s="4" t="s">
        <f>=HYPERLINK("https://rossileiloes.com.br/lote/detalhe/147317", " PRÉ AQUECEDOR DE 150- VENDA NO ESTADO CONFORME LOTE EXPOSTO")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104.000,00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=HYPERLINK("https://rossileiloes.com.br/lote/detalhe/147358", "055")</f>
      </c>
      <c r="B61" s="4" t="s">
        <f>=HYPERLINK("https://rossileiloes.com.br/lote/detalhe/147358", " [ LANCE POR KG ] PÉ DIREITO TUBOLAR - 4 UNIDADES 7,9M CADA - TOTAL APROX. 1500 KG - VENDA NO ESTADO CONFORME LOTE EXPOSTO")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7,00</t>
        </is>
      </c>
      <c r="F61" s="4" t="inlineStr">
        <is>
          <t>0.10</t>
        </is>
      </c>
    </row>
    <row collapsed="false" customFormat="false" customHeight="false" hidden="false" ht="12.1" outlineLevel="0" r="62">
      <c r="A62" s="5" t="s">
        <f>=HYPERLINK("https://rossileiloes.com.br/lote/detalhe/147370", "057")</f>
      </c>
      <c r="B62" s="4" t="s">
        <f>=HYPERLINK("https://rossileiloes.com.br/lote/detalhe/147370", " [ LANCE POR KG ] VIGA I 22" - 5 UNIDADES 4,4M CADA - TOTAL APROX. 2200 KG - VENDA NO ESTADO CONFORME LOTE EXPOSTO")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5,00</t>
        </is>
      </c>
      <c r="F62" s="4" t="inlineStr">
        <is>
          <t>0.10</t>
        </is>
      </c>
    </row>
    <row collapsed="false" customFormat="false" customHeight="false" hidden="false" ht="12.1" outlineLevel="0" r="63">
      <c r="A63" s="5" t="s">
        <f>=HYPERLINK("https://rossileiloes.com.br/lote/detalhe/147373", "058")</f>
      </c>
      <c r="B63" s="4" t="s">
        <f>=HYPERLINK("https://rossileiloes.com.br/lote/detalhe/147373", " [ LANCE POR KG ] VIGA I 24" - 6 UNIDADES 4,8M - TOTAL APROX. 3500 KG - VENDA NO ESTADO CONFORME LOTE EXPOSTO")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5,00</t>
        </is>
      </c>
      <c r="F63" s="4" t="inlineStr">
        <is>
          <t>0.10</t>
        </is>
      </c>
    </row>
    <row collapsed="false" customFormat="false" customHeight="false" hidden="false" ht="12.1" outlineLevel="0" r="64">
      <c r="A64" s="5" t="s">
        <f>=HYPERLINK("https://rossileiloes.com.br/lote/detalhe/147369", "060")</f>
      </c>
      <c r="B64" s="4" t="s">
        <f>=HYPERLINK("https://rossileiloes.com.br/lote/detalhe/147369", " BARRACÃO (PÉ DIREITO COM 12 UNIDADES DE VIGA H 350 X 350 COM 16,9M CADA, TESOURA COM 6 UNIDADES DE VIGA U 6" COM 12,4M CADA E TESOURA COM 6 UNIDADES DE VIGA U 6" COM 6,5M CADA) - VENDA NO ESTADO CONFORME LOTE EXPOSTO - FALTAM FOTOS")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290.000,00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=HYPERLINK("https://rossileiloes.com.br/lote/detalhe/147294", "062")</f>
      </c>
      <c r="B65" s="4" t="s">
        <f>=HYPERLINK("https://rossileiloes.com.br/lote/detalhe/147294", " ELETROIMÃ 78" - VENDA NO ESTADO CONFORME LOTE EXPOSTO")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83.000,00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=HYPERLINK("https://rossileiloes.com.br/lote/detalhe/147360", "063")</f>
      </c>
      <c r="B66" s="4" t="s">
        <f>=HYPERLINK("https://rossileiloes.com.br/lote/detalhe/147360", " ELETROIMÃ 66" - VENDA NO ESTADO CONFORME LOTE EXPOSTO")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65.000,00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=HYPERLINK("https://rossileiloes.com.br/lote/detalhe/147354", "064")</f>
      </c>
      <c r="B67" s="4" t="s">
        <f>=HYPERLINK("https://rossileiloes.com.br/lote/detalhe/147354", " FABRICA PARA ENVASE DE ALCOOL EM GEL - VENDA NO ESTADO CONFORME LOTE EXPOSTO")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170.000,00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=HYPERLINK("https://rossileiloes.com.br/lote/detalhe/147326", "077")</f>
      </c>
      <c r="B68" s="4" t="s">
        <f>=HYPERLINK("https://rossileiloes.com.br/lote/detalhe/147326", " 6 UNIDADES DE CAIXAS DE INCÊNDIO SEM USO 90cm X 60cm X 17cm - VENDA NO ESTADO CONFORME LOTE EXPOSTO")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=HYPERLINK("https://rossileiloes.com.br/lote/detalhe/147323", "080")</f>
      </c>
      <c r="B69" s="4" t="s">
        <f>=HYPERLINK("https://rossileiloes.com.br/lote/detalhe/147323", " VALVULA GAVETA 14" USADA - VENDA NO ESTADO CONFORME LOTE EXPOSTO")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=HYPERLINK("https://rossileiloes.com.br/lote/detalhe/147314", "081")</f>
      </c>
      <c r="B70" s="4" t="s">
        <f>=HYPERLINK("https://rossileiloes.com.br/lote/detalhe/147314", " VALVULA GAVETA 14" USADA - VENDA NO ESTADO CONFORME LOTE EXPOSTO")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=HYPERLINK("https://rossileiloes.com.br/lote/detalhe/147296", "082")</f>
      </c>
      <c r="B71" s="4" t="s">
        <f>=HYPERLINK("https://rossileiloes.com.br/lote/detalhe/147296", "RODETE PARA MOENDA EM AÇO FUNDIDO 1045 COM APROX ØEXT: 1320mm; ØINT: 485mm; ALTURA: 210mm  Z: 20 DENTES - VENDA NO ESTADO CONFORME LOTE EXPOSTO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14.000,00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=HYPERLINK("https://rossileiloes.com.br/lote/detalhe/147288", "083")</f>
      </c>
      <c r="B72" s="4" t="s">
        <f>=HYPERLINK("https://rossileiloes.com.br/lote/detalhe/147288", "RODETE PARA MOENDA EM AÇO FUNDIDO 1045 COM APROX ØEXT: 1320mm; ØINT: 485mm; ALTURA: 210mm Z: 20 DENTES - VENDA NO ESTADO CONFORME LOTE EXPOSTO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14.000,00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=HYPERLINK("https://rossileiloes.com.br/lote/detalhe/147306", "084")</f>
      </c>
      <c r="B73" s="4" t="s">
        <f>=HYPERLINK("https://rossileiloes.com.br/lote/detalhe/147306", "RODETE PARA MOENDA EM AÇO FUNDIDO 1045 COM APROX ØEXT: 1220mm; ØINT: 490mm; ALTURA: 210mm Z: 19 DENTES - VENDA NO ESTADO CONFORME LOTE EXPOSTO")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14.000,00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=HYPERLINK("https://rossileiloes.com.br/lote/detalhe/147304", "085")</f>
      </c>
      <c r="B74" s="4" t="s">
        <f>=HYPERLINK("https://rossileiloes.com.br/lote/detalhe/147304", "RODETE PARA MOENDA EM AÇO FUNDIDO 1045 COM APROX ØEXT: 1220mm; ØINT: 490mm; ALTURA: 210mm Z: 19 DENTES - VENDA NO ESTADO CONFORME LOTE EXPOSTO")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14.000,00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=HYPERLINK("https://rossileiloes.com.br/lote/detalhe/147336", "086")</f>
      </c>
      <c r="B75" s="4" t="s">
        <f>=HYPERLINK("https://rossileiloes.com.br/lote/detalhe/147336", "RODETE PARA MOENDA EM AÇO FUNDIDO 1045 COM APROX ØEXT: 1220mm; ØINT: 490mm; ALTURA: 210mm Z: 19 DENTES - VENDA NO ESTADO CONFORME LOTE EXPOSTO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14.000,00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=HYPERLINK("https://rossileiloes.com.br/lote/detalhe/147325", "087")</f>
      </c>
      <c r="B76" s="4" t="s">
        <f>=HYPERLINK("https://rossileiloes.com.br/lote/detalhe/147325", "RODETE PARA MOENDA EM AÇO FUNDIDO 1045 COM APROX ØEXT: 1220mm; ØINT: 490mm; ALTURA: 210mm Z: 19 DENTES - VENDA NO ESTADO CONFORME LOTE EXPOSTO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14.000,00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=HYPERLINK("https://rossileiloes.com.br/lote/detalhe/147301", "088")</f>
      </c>
      <c r="B77" s="4" t="s">
        <f>=HYPERLINK("https://rossileiloes.com.br/lote/detalhe/147301", "RODETE PARA MOENDA EM AÇO FUNDIDO 1045 COM APROX ØEXT: 1115mm; ØINT: 490mm; ALTURA: 460mm Z: 15 DENTES - VENDA NO ESTADO CONFORME LOTE EXPOSTO")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30.000,00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=HYPERLINK("https://rossileiloes.com.br/lote/detalhe/147300", "089")</f>
      </c>
      <c r="B78" s="4" t="s">
        <f>=HYPERLINK("https://rossileiloes.com.br/lote/detalhe/147300", "RODETE PARA MOENDA EM AÇO FUNDIDO 1045 COM APROX ØEXT: 1115mm; ØINT: 490mm; ALTURA: 460mm Z: 15 DENTES - VENDA NO ESTADO CONFORME LOTE EXPOSTO")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30.000,00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=HYPERLINK("https://rossileiloes.com.br/lote/detalhe/147362", "090")</f>
      </c>
      <c r="B79" s="4" t="s">
        <f>=HYPERLINK("https://rossileiloes.com.br/lote/detalhe/147362", "RODETE PARA MOENDA EM AÇO FUNDIDO 1045 COM APROX ØEXT: 1115mm; ØINT: 490mm; ALTURA: 460mm Z: 15 DENTES - VENDA NO ESTADO CONFORME LOTE EXPOSTO")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30.000,00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=HYPERLINK("https://rossileiloes.com.br/lote/detalhe/147305", "091")</f>
      </c>
      <c r="B80" s="4" t="s">
        <f>=HYPERLINK("https://rossileiloes.com.br/lote/detalhe/147305", " 5 UNIDADES DE CAIXAS COM 10 CONJUNTOS DE MANGUEIRA FLEXIVEL DE 1,5M PARA SPRINKLER (50 UNIDADES DE CONJUNTOS NO TOTAL) - VENDA NO ESTADO CONFORME LOTE EXPOSTO")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2.900,00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=HYPERLINK("https://rossileiloes.com.br/lote/detalhe/147368", "092")</f>
      </c>
      <c r="B81" s="4" t="s">
        <f>=HYPERLINK("https://rossileiloes.com.br/lote/detalhe/147368", " 5 UNIDADES DE CAIXAS COM 10 CONJUNTOS DE MANGUEIRA FLEXIVEL DE 1,5M PARA SPRINKLER (50 UNIDADES DE CONJUNTOS NO TOTAL) - VENDA NO ESTADO CONFORME LOTE EXPOSTO")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2.900,00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=HYPERLINK("https://rossileiloes.com.br/lote/detalhe/147349", "093")</f>
      </c>
      <c r="B82" s="4" t="s">
        <f>=HYPERLINK("https://rossileiloes.com.br/lote/detalhe/147349", " 5 UNIDADES DE CAIXAS COM 10 CONJUNTOS DE MANGUEIRA FLEXIVEL DE 1,5M PARA SPRINKLER (50 UNIDADES DE CONJUNTOS NO TOTAL) - VENDA NO ESTADO CONFORME LOTE EXPOSTO")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2.900,00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=HYPERLINK("https://rossileiloes.com.br/lote/detalhe/147344", "094")</f>
      </c>
      <c r="B83" s="4" t="s">
        <f>=HYPERLINK("https://rossileiloes.com.br/lote/detalhe/147344", " 5 UNIDADES DE CAIXAS COM 10 CONJUNTOS DE MANGUEIRA FLEXIVEL DE 1,5M PARA SPRINKLER (50 UNIDADES DE CONJUNTOS NO TOTAL) - VENDA NO ESTADO CONFORME LOTE EXPOSTO")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2.900,00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=HYPERLINK("https://rossileiloes.com.br/lote/detalhe/147345", "095")</f>
      </c>
      <c r="B84" s="4" t="s">
        <f>=HYPERLINK("https://rossileiloes.com.br/lote/detalhe/147345", " 5 UNIDADES DE CAIXAS COM 10 CONJUNTOS DE MANGUEIRA FLEXIVEL DE 1,5M PARA SPRINKLER (50 UNIDADES DE CONJUNTOS NO TOTAL) - VENDA NO ESTADO CONFORME LOTE EXPOSTO")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2.900,00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=HYPERLINK("https://rossileiloes.com.br/lote/detalhe/147353", "096")</f>
      </c>
      <c r="B85" s="4" t="s">
        <f>=HYPERLINK("https://rossileiloes.com.br/lote/detalhe/147353", " 5 UNIDADES DE CAIXAS COM 10 CONJUNTOS DE MANGUEIRA FLEXIVEL DE 1,5M PARA SPRINKLER (50 UNIDADES DE CONJUNTOS NO TOTAL) - VENDA NO ESTADO CONFORME LOTE EXPOSTO")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2.900,00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=HYPERLINK("https://rossileiloes.com.br/lote/detalhe/147339", "097")</f>
      </c>
      <c r="B86" s="4" t="s">
        <f>=HYPERLINK("https://rossileiloes.com.br/lote/detalhe/147339", " 5 UNIDADES DE CAIXAS COM 10 CONJUNTOS DE MANGUEIRA FLEXIVEL DE 1,5M PARA SPRINKLER (50 UNIDADES DE CONJUNTOS NO TOTAL) - VENDA NO ESTADO CONFORME LOTE EXPOSTO")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2.900,00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=HYPERLINK("https://rossileiloes.com.br/lote/detalhe/147298", "098")</f>
      </c>
      <c r="B87" s="4" t="s">
        <f>=HYPERLINK("https://rossileiloes.com.br/lote/detalhe/147298", " 5 UNIDADES DE CAIXAS COM 10 CONJUNTOS DE MANGUEIRA FLEXIVEL DE 1,5M PARA SPRINKLER (50 UNIDADES DE CONJUNTOS NO TOTAL) - VENDA NO ESTADO CONFORME LOTE EXPOSTO")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2.900,00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=HYPERLINK("https://rossileiloes.com.br/lote/detalhe/147324", "099")</f>
      </c>
      <c r="B88" s="4" t="s">
        <f>=HYPERLINK("https://rossileiloes.com.br/lote/detalhe/147324", " 5 UNIDADES DE CAIXAS COM 10 CONJUNTOS DE MANGUEIRA FLEXIVEL DE 1,5M PARA SPRINKLER (50 UNIDADES DE CONJUNTOS NO TOTAL) - VENDA NO ESTADO CONFORME LOTE EXPOSTO")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2.900,00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=HYPERLINK("https://rossileiloes.com.br/lote/detalhe/147320", "100")</f>
      </c>
      <c r="B89" s="4" t="s">
        <f>=HYPERLINK("https://rossileiloes.com.br/lote/detalhe/147320", " 5 UNIDADES DE CAIXAS COM 10 CONJUNTOS DE MANGUEIRA FLEXIVEL DE 1,5M PARA SPRINKLER (50 UNIDADES DE CONJUNTOS NO TOTAL) - VENDA NO ESTADO CONFORME LOTE EXPOSTO")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2.900,00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=HYPERLINK("https://rossileiloes.com.br/lote/detalhe/147315", "101")</f>
      </c>
      <c r="B90" s="4" t="s">
        <f>=HYPERLINK("https://rossileiloes.com.br/lote/detalhe/147315", " 5 UNIDADES DE CAIXAS COM 10 CONJUNTOS DE MANGUEIRA FLEXIVEL DE 1,5M PARA SPRINKLER (50 UNIDADES DE CONJUNTOS NO TOTAL) - VENDA NO ESTADO CONFORME LOTE EXPOSTO")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2.900,00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=HYPERLINK("https://rossileiloes.com.br/lote/detalhe/147287", "102")</f>
      </c>
      <c r="B91" s="4" t="s">
        <f>=HYPERLINK("https://rossileiloes.com.br/lote/detalhe/147287", " 5 UNIDADES DE CAIXAS COM 10 CONJUNTOS DE MANGUEIRA FLEXIVEL DE 1,5M PARA SPRINKLER (50 UNIDADES DE CONJUNTOS NO TOTAL) - VENDA NO ESTADO CONFORME LOTE EXPOSTO")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2.900,00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=HYPERLINK("https://rossileiloes.com.br/lote/detalhe/147295", "103")</f>
      </c>
      <c r="B92" s="4" t="s">
        <f>=HYPERLINK("https://rossileiloes.com.br/lote/detalhe/147295", " 5 UNIDADES DE CAIXAS COM 10 CONJUNTOS DE MANGUEIRA FLEXIVEL DE 1,5M PARA SPRINKLER (50 UNIDADES DE CONJUNTOS NO TOTAL) - VENDA NO ESTADO CONFORME LOTE EXPOSTO")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2.900,00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=HYPERLINK("https://rossileiloes.com.br/lote/detalhe/147289", "104")</f>
      </c>
      <c r="B93" s="4" t="s">
        <f>=HYPERLINK("https://rossileiloes.com.br/lote/detalhe/147289", " 5 UNIDADES DE CAIXAS COM 10 CONJUNTOS DE MANGUEIRA FLEXIVEL DE 1,5M PARA SPRINKLER (50 UNIDADES DE CONJUNTOS NO TOTAL) - VENDA NO ESTADO CONFORME LOTE EXPOSTO")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2.900,00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=HYPERLINK("https://rossileiloes.com.br/lote/detalhe/147340", "105")</f>
      </c>
      <c r="B94" s="4" t="s">
        <f>=HYPERLINK("https://rossileiloes.com.br/lote/detalhe/147340", " 5 UNIDADES DE CAIXAS COM 10 CONJUNTOS DE MANGUEIRA FLEXIVEL DE 1,5M PARA SPRINKLER (50 UNIDADES DE CONJUNTOS NO TOTAL) - VENDA NO ESTADO CONFORME LOTE EXPOSTO")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2.900,00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=HYPERLINK("https://rossileiloes.com.br/lote/detalhe/147357", "106")</f>
      </c>
      <c r="B95" s="4" t="s">
        <f>=HYPERLINK("https://rossileiloes.com.br/lote/detalhe/147357", " 5 UNIDADES DE CAIXAS COM 10 CONJUNTOS DE MANGUEIRA FLEXIVEL DE 1,5M PARA SPRINKLER (50 UNIDADES DE CONJUNTOS NO TOTAL) - VENDA NO ESTADO CONFORME LOTE EXPOSTO")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2.900,00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=HYPERLINK("https://rossileiloes.com.br/lote/detalhe/147329", "107")</f>
      </c>
      <c r="B96" s="4" t="s">
        <f>=HYPERLINK("https://rossileiloes.com.br/lote/detalhe/147329", " 5 UNIDADES DE CAIXAS COM 10 CONJUNTOS DE MANGUEIRA FLEXIVEL DE 1,5M PARA SPRINKLER (50 UNIDADES DE CONJUNTOS NO TOTAL) - VENDA NO ESTADO CONFORME LOTE EXPOSTO")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2.900,00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=HYPERLINK("https://rossileiloes.com.br/lote/detalhe/147327", "108")</f>
      </c>
      <c r="B97" s="4" t="s">
        <f>=HYPERLINK("https://rossileiloes.com.br/lote/detalhe/147327", " 5 UNIDADES DE CAIXAS COM 10 CONJUNTOS DE MANGUEIRA FLEXIVEL DE 1,5M PARA SPRINKLER (50 UNIDADES DE CONJUNTOS NO TOTAL) - VENDA NO ESTADO CONFORME LOTE EXPOSTO")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2.900,00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=HYPERLINK("https://rossileiloes.com.br/lote/detalhe/147356", "109")</f>
      </c>
      <c r="B98" s="4" t="s">
        <f>=HYPERLINK("https://rossileiloes.com.br/lote/detalhe/147356", "1 UNIDADE DE CAIXA COM 10 CONJUNTOS DE MANGUEIRA FLEXIVEL DE 1,5M PARA SPRINKLER (20 UNIDADES DE CONJUNTOS NO TOTAL) - VENDA NO ESTADO CONFORME LOTE EXPOSTO")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900,00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=HYPERLINK("https://rossileiloes.com.br/lote/detalhe/147376", "111")</f>
      </c>
      <c r="B99" s="4" t="s">
        <f>=HYPERLINK("https://rossileiloes.com.br/lote/detalhe/147376", "CAMINHÃO MERCEDES-BENZ L 2213, 1982/1982 /TRES EIXOS, 6x2 COM GUINDASTE BANTAM PARA 18 TONELADAS")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235.000,00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=HYPERLINK("https://rossileiloes.com.br/lote/detalhe/147377", "112")</f>
      </c>
      <c r="B100" s="4" t="s">
        <f>=HYPERLINK("https://rossileiloes.com.br/lote/detalhe/147377", "CAMINHÃO CARGA SECA VOLKSWAGEN 17.250 E, 2010/2010/TRES EIXOS, 6x2 COM CARROCERIA EM MADEIRA EM PISO DE MADEIRA")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145.000,00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=HYPERLINK("https://rossileiloes.com.br/lote/detalhe/147379", "113")</f>
      </c>
      <c r="B101" s="4" t="s">
        <f>=HYPERLINK("https://rossileiloes.com.br/lote/detalhe/147379", "CABOS DIVERSOS - VENDA NO ESTADO CONFORME LOTE EXPOSTO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42.000,00</t>
        </is>
      </c>
      <c r="F10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2026-04-23T15:38:08.00Z</dcterms:created>
  <dc:creator>Tellks Tecnologia</dc:creator>
  <cp:revision>0</cp:revision>
</cp:coreProperties>
</file>