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DE 150 LOTES MÁQ. PESADAS • PICK UPS/VANS • CAM./ÔNIBUS • VEÍCULOS  MOTOS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=HYPERLINK("https://rossileiloes.com.br/lote/detalhe/11104", "001")</f>
      </c>
      <c r="B11" s="4" t="s">
        <f>=HYPERLINK("https://rossileiloes.com.br/lote/detalhe/11104", " MB / ÔNIBUS 0 371 R PLACA: BWB4110 ANO: 1992 PREF.: 487 CHASSI: 9BM364209NC071478")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=HYPERLINK("https://rossileiloes.com.br/lote/detalhe/11088", "002")</f>
      </c>
      <c r="B12" s="4" t="s">
        <f>=HYPERLINK("https://rossileiloes.com.br/lote/detalhe/11088", " MB / ONIBUS 371 E PLACA: CZA2796 ANO: 1990 PREF.: 630 CHASSI: 9BM364209LC066605")</f>
      </c>
      <c r="C12" s="4" t="inlineStr">
        <is>
          <t>Vendido</t>
        </is>
      </c>
      <c r="D12" s="4" t="inlineStr">
        <is>
          <t>1</t>
        </is>
      </c>
      <c r="E12" s="5" t="inlineStr">
        <is>
          <t>9.400,00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=HYPERLINK("https://rossileiloes.com.br/lote/detalhe/11107", "003")</f>
      </c>
      <c r="B13" s="4" t="s">
        <f>=HYPERLINK("https://rossileiloes.com.br/lote/detalhe/11107", " MB / BUS 1315 PLACA: BFW0312 ANO: 1994 PREF.: 486 CHASSI: 9BM384098PB989481")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=HYPERLINK("https://rossileiloes.com.br/lote/detalhe/11091", "004")</f>
      </c>
      <c r="B14" s="4" t="s">
        <f>=HYPERLINK("https://rossileiloes.com.br/lote/detalhe/11091", " MB / NEOBUS MEGA OF PLACA: DBA1852 ANO: 2001 PREF.: 476 CHASSI: 9BM3840731B288287")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=HYPERLINK("https://rossileiloes.com.br/lote/detalhe/11062", "005")</f>
      </c>
      <c r="B15" s="4" t="s">
        <f>=HYPERLINK("https://rossileiloes.com.br/lote/detalhe/11062", " VW / KOMBI PLACA: DBS2016 ANO: 2005 PREF.: 216 CHASSI: 9BWGB07X56P005003")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=HYPERLINK("https://rossileiloes.com.br/lote/detalhe/11070", "006")</f>
      </c>
      <c r="B16" s="4" t="s">
        <f>=HYPERLINK("https://rossileiloes.com.br/lote/detalhe/11070", " GM / PICK-UP D20 PLACA: CZA2841 ANO: 1989 PREF.: 315 CHASSI: 9BG258NNLLC013797")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=HYPERLINK("https://rossileiloes.com.br/lote/detalhe/11056", "007")</f>
      </c>
      <c r="B17" s="4" t="s">
        <f>=HYPERLINK("https://rossileiloes.com.br/lote/detalhe/11056", " MB / 313CDI MARIMAR AMB. PLACA: DBS2091 ANO: 2007 PREF.: 93 CHASSI: 8AC9036618A984297")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=HYPERLINK("https://rossileiloes.com.br/lote/detalhe/11069", "008")</f>
      </c>
      <c r="B18" s="4" t="s">
        <f>=HYPERLINK("https://rossileiloes.com.br/lote/detalhe/11069", " MB / 312D SPRINTER PLACA: CZC7657 ANO: 2000 PREF.: 1809 CHASSI: 8AC6903311A550537")</f>
      </c>
      <c r="C18" s="4" t="inlineStr">
        <is>
          <t>Vendido</t>
        </is>
      </c>
      <c r="D18" s="4" t="inlineStr">
        <is>
          <t>1</t>
        </is>
      </c>
      <c r="E18" s="5" t="inlineStr">
        <is>
          <t>5.600,00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=HYPERLINK("https://rossileiloes.com.br/lote/detalhe/11061", "009")</f>
      </c>
      <c r="B19" s="4" t="s">
        <f>=HYPERLINK("https://rossileiloes.com.br/lote/detalhe/11061", " MB / 313BCDI SPRINTER M PLACA: DBS7657 ANO: 2006 PREF.: 1028 CHASSI: 8AC9036727A954050")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=HYPERLINK("https://rossileiloes.com.br/lote/detalhe/11092", "010")</f>
      </c>
      <c r="B20" s="4" t="s">
        <f>=HYPERLINK("https://rossileiloes.com.br/lote/detalhe/11092", " MB / 312D SPRINTER PLACA: CZC7664 ANO: 2000 PREF.: 1811 CHASSI: 8AC6903311A550528")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16.200,00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=HYPERLINK("https://rossileiloes.com.br/lote/detalhe/11068", "011")</f>
      </c>
      <c r="B21" s="4" t="s">
        <f>=HYPERLINK("https://rossileiloes.com.br/lote/detalhe/11068", " MB / 312D SPRINTER PLACA: DBA1853 ANO: 2001 PREF.: 1103 CHASSI: 8AC6903411A550225")</f>
      </c>
      <c r="C21" s="4" t="inlineStr">
        <is>
          <t>Vendido</t>
        </is>
      </c>
      <c r="D21" s="4" t="inlineStr">
        <is>
          <t>1</t>
        </is>
      </c>
      <c r="E21" s="5" t="inlineStr">
        <is>
          <t>17.800,00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=HYPERLINK("https://rossileiloes.com.br/lote/detalhe/11078", "012")</f>
      </c>
      <c r="B22" s="4" t="s">
        <f>=HYPERLINK("https://rossileiloes.com.br/lote/detalhe/11078", " RENAULT / MASTER AMB PLACA: DBS1903 ANO: 2004 PREF.: 19 CHASSI: 93YADCCH54J502012")</f>
      </c>
      <c r="C22" s="4" t="inlineStr">
        <is>
          <t>Vendido</t>
        </is>
      </c>
      <c r="D22" s="4" t="inlineStr">
        <is>
          <t>1</t>
        </is>
      </c>
      <c r="E22" s="5" t="inlineStr">
        <is>
          <t>6.400,00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=HYPERLINK("https://rossileiloes.com.br/lote/detalhe/11095", "013")</f>
      </c>
      <c r="B23" s="4" t="s">
        <f>=HYPERLINK("https://rossileiloes.com.br/lote/detalhe/11095", " MB / 313CDI MARIMAR AMB. PLACA: DBS2142 ANO: 2006 PREF.: 85 CHASSI: 8AC903661ZA960415")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=HYPERLINK("https://rossileiloes.com.br/lote/detalhe/11109", "014")</f>
      </c>
      <c r="B24" s="4" t="s">
        <f>=HYPERLINK("https://rossileiloes.com.br/lote/detalhe/11109", " MB / 312D SPRINTER PLACA: CZC7658 ANO: 2000 PREF.: 1808 CHASSI: 8AC6903311A550524")</f>
      </c>
      <c r="C24" s="4" t="inlineStr">
        <is>
          <t>Vendido</t>
        </is>
      </c>
      <c r="D24" s="4" t="inlineStr">
        <is>
          <t>1</t>
        </is>
      </c>
      <c r="E24" s="5" t="inlineStr">
        <is>
          <t>16.700,00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=HYPERLINK("https://rossileiloes.com.br/lote/detalhe/11076", "015")</f>
      </c>
      <c r="B25" s="4" t="s">
        <f>=HYPERLINK("https://rossileiloes.com.br/lote/detalhe/11076", " TOYOTA / BANDEIRANTE PLACA: DBA0320 ANO: 1991 PREF.: 54 CHASSI: 9BROJ0020M1011902")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=HYPERLINK("https://rossileiloes.com.br/lote/detalhe/11094", "016")</f>
      </c>
      <c r="B26" s="4" t="s">
        <f>=HYPERLINK("https://rossileiloes.com.br/lote/detalhe/11094", " MB / 313CDI SPRINTER PLACA: DBA7220 ANO: 2003 PREF.: 1021 CHASSI: 8AC9036724A910252")</f>
      </c>
      <c r="C26" s="4" t="inlineStr">
        <is>
          <t>Vendido</t>
        </is>
      </c>
      <c r="D26" s="4" t="inlineStr">
        <is>
          <t>1</t>
        </is>
      </c>
      <c r="E26" s="5" t="inlineStr">
        <is>
          <t>19.200,00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=HYPERLINK("https://rossileiloes.com.br/lote/detalhe/11073", "017")</f>
      </c>
      <c r="B27" s="4" t="s">
        <f>=HYPERLINK("https://rossileiloes.com.br/lote/detalhe/11073", " MB / 312D SPRINTER PLACA: DBA1855 ANO: 2001 PREF.: 1104 CHASSI: 8AC6903411A551885")</f>
      </c>
      <c r="C27" s="4" t="inlineStr">
        <is>
          <t>Vendido</t>
        </is>
      </c>
      <c r="D27" s="4" t="inlineStr">
        <is>
          <t>1</t>
        </is>
      </c>
      <c r="E27" s="5" t="inlineStr">
        <is>
          <t>22.200,00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=HYPERLINK("https://rossileiloes.com.br/lote/detalhe/11080", "018")</f>
      </c>
      <c r="B28" s="4" t="s">
        <f>=HYPERLINK("https://rossileiloes.com.br/lote/detalhe/11080", " MB / BASC LK 1214  PLACA: BNZ8230 ANO: 1989 PREF.: 600 CHASSI: 9BM384041KB867265")</f>
      </c>
      <c r="C28" s="4" t="inlineStr">
        <is>
          <t>Vendido</t>
        </is>
      </c>
      <c r="D28" s="4" t="inlineStr">
        <is>
          <t>1</t>
        </is>
      </c>
      <c r="E28" s="5" t="inlineStr">
        <is>
          <t>23.200,00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=HYPERLINK("https://rossileiloes.com.br/lote/detalhe/11071", "019")</f>
      </c>
      <c r="B29" s="4" t="s">
        <f>=HYPERLINK("https://rossileiloes.com.br/lote/detalhe/11071", " MB / BASC LK 1214  PLACA: CZA2785 ANO: 1989 PREF.: 565 CHASSI: 9BM384041KB854971")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=HYPERLINK("https://rossileiloes.com.br/lote/detalhe/11065", "020")</f>
      </c>
      <c r="B30" s="4" t="s">
        <f>=HYPERLINK("https://rossileiloes.com.br/lote/detalhe/11065", " MB / BASC  LK 1214 PLACA: CZA2799 ANO: 1989 PREF.: 574 CHASSI: 9BM384041KB856835")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=HYPERLINK("https://rossileiloes.com.br/lote/detalhe/11105", "021")</f>
      </c>
      <c r="B31" s="4" t="s">
        <f>=HYPERLINK("https://rossileiloes.com.br/lote/detalhe/11105", " MB 1113 CAMINHÃO MEC. OPERACIONAL PLACA: CDZ3678 ANO: 1978 PREF.: 533 CHASSI: 34406112417587.")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=HYPERLINK("https://rossileiloes.com.br/lote/detalhe/11100", "022")</f>
      </c>
      <c r="B32" s="4" t="s">
        <f>=HYPERLINK("https://rossileiloes.com.br/lote/detalhe/11100", " MB / L 1414 MEC.OPERACIONAL PLACA: CDZ3664 ANO: 1989 PREF.: 581 CHASSI: 9BM384014KB852085")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=HYPERLINK("https://rossileiloes.com.br/lote/detalhe/11064", "023")</f>
      </c>
      <c r="B33" s="4" t="s">
        <f>=HYPERLINK("https://rossileiloes.com.br/lote/detalhe/11064", " MB / BASC  LK 1214 PLACA: CDZ3537 ANO: 1990 PREF.: 588 CHASSI: 9BM384041LB870008")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=HYPERLINK("https://rossileiloes.com.br/lote/detalhe/11111", "024")</f>
      </c>
      <c r="B34" s="4" t="s">
        <f>=HYPERLINK("https://rossileiloes.com.br/lote/detalhe/11111", " MB / GUINCHO 709 PLACA: CZA2717 ANO: 1989 PREF.: 454 CHASSI: 9BM688102KB854769")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=HYPERLINK("https://rossileiloes.com.br/lote/detalhe/11075", "025")</f>
      </c>
      <c r="B35" s="4" t="s">
        <f>=HYPERLINK("https://rossileiloes.com.br/lote/detalhe/11075", " FORD / CAR F 4000 PLACA: CZA2633 ANO: 1989 PREF.: 636 CHASSI: 9BFKXXL61KDR11688")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=HYPERLINK("https://rossileiloes.com.br/lote/detalhe/11084", "026")</f>
      </c>
      <c r="B36" s="4" t="s">
        <f>=HYPERLINK("https://rossileiloes.com.br/lote/detalhe/11084", " MB / BASC LK 1214  PLACA: CZA2654 ANO: 1990 PREF.: 594 CHASSI: 9BM384041LB869735")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=HYPERLINK("https://rossileiloes.com.br/lote/detalhe/11098", "027")</f>
      </c>
      <c r="B37" s="4" t="s">
        <f>=HYPERLINK("https://rossileiloes.com.br/lote/detalhe/11098", " MB / BASC 1214 PLACA: CZA2832 ANO: 1990 PREF.: 598 CHASSI: 9BM384041LB870223")</f>
      </c>
      <c r="C37" s="4" t="inlineStr">
        <is>
          <t>Vendido</t>
        </is>
      </c>
      <c r="D37" s="4" t="inlineStr">
        <is>
          <t>1</t>
        </is>
      </c>
      <c r="E37" s="5" t="inlineStr">
        <is>
          <t>12.200,00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=HYPERLINK("https://rossileiloes.com.br/lote/detalhe/11060", "028")</f>
      </c>
      <c r="B38" s="4" t="s">
        <f>=HYPERLINK("https://rossileiloes.com.br/lote/detalhe/11060", " GM / BAU D40 PLACA: CZA2731 ANO: 1989 PREF.: 361 CHASSI: 9BG443NNLKC009406")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=HYPERLINK("https://rossileiloes.com.br/lote/detalhe/11089", "029")</f>
      </c>
      <c r="B39" s="4" t="s">
        <f>=HYPERLINK("https://rossileiloes.com.br/lote/detalhe/11089", " MB / 312D SPRINTER PLACA: CZC7665 ANO: 2000 PREF.: 1812 CHASSI: 8AC6903311A550518")</f>
      </c>
      <c r="C39" s="4" t="inlineStr">
        <is>
          <t>Vendido</t>
        </is>
      </c>
      <c r="D39" s="4" t="inlineStr">
        <is>
          <t>1</t>
        </is>
      </c>
      <c r="E39" s="5" t="inlineStr">
        <is>
          <t>16.800,00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=HYPERLINK("https://rossileiloes.com.br/lote/detalhe/11096", "030")</f>
      </c>
      <c r="B40" s="4" t="s">
        <f>=HYPERLINK("https://rossileiloes.com.br/lote/detalhe/11096", " GM / CAR D40 PLACA: CZA2628 ANO: 1989 PREF.: 372 CHASSI: 9BG443NNLKC005076")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=HYPERLINK("https://rossileiloes.com.br/lote/detalhe/11074", "031")</f>
      </c>
      <c r="B41" s="4" t="s">
        <f>=HYPERLINK("https://rossileiloes.com.br/lote/detalhe/11074", " IVECO / DAILY CITY AMB PLACA: DBS2071 ANO: 2007 PREF.: 90 CHASSI: 93ZC3890178329123")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=HYPERLINK("https://rossileiloes.com.br/lote/detalhe/11103", "032")</f>
      </c>
      <c r="B42" s="4" t="s">
        <f>=HYPERLINK("https://rossileiloes.com.br/lote/detalhe/11103", " IVECO / DAILY CITY AMB PLACA: DMN0347 ANO: 2007 PREF.: 92 CHASSI: 93ZC3890178329011")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8.500,00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=HYPERLINK("https://rossileiloes.com.br/lote/detalhe/11082", "033")</f>
      </c>
      <c r="B43" s="4" t="s">
        <f>=HYPERLINK("https://rossileiloes.com.br/lote/detalhe/11082", " MULLER / ROLO AP 23 PLACA: BFW0141 ANO: 1985 PREF.: 741 SÉRIE: 1600535.")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=HYPERLINK("https://rossileiloes.com.br/lote/detalhe/11072", "034")</f>
      </c>
      <c r="B44" s="4" t="s">
        <f>=HYPERLINK("https://rossileiloes.com.br/lote/detalhe/11072", " MB / CAR 608 PLACA: CZA2690 ANO: 1985 PREF.: 436 CHASSI: 30830212674666.")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=HYPERLINK("https://rossileiloes.com.br/lote/detalhe/11090", "035")</f>
      </c>
      <c r="B45" s="4" t="s">
        <f>=HYPERLINK("https://rossileiloes.com.br/lote/detalhe/11090", " MB / BASC 1214 PLACA: CZA2727 ANO: 1990 PREF.: 591 CHASSI: 9BM384041LB870018")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=HYPERLINK("https://rossileiloes.com.br/lote/detalhe/11066", "036")</f>
      </c>
      <c r="B46" s="4" t="s">
        <f>=HYPERLINK("https://rossileiloes.com.br/lote/detalhe/11066", " GM / PICK-UP D20 PLACA: DBA0309 ANO: 1989 PREF.: 295 CHASSI: 9BG244NNLKC001094")</f>
      </c>
      <c r="C46" s="4" t="inlineStr">
        <is>
          <t>Vendido</t>
        </is>
      </c>
      <c r="D46" s="4" t="inlineStr">
        <is>
          <t>1</t>
        </is>
      </c>
      <c r="E46" s="5" t="inlineStr">
        <is>
          <t>8.200,00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=HYPERLINK("https://rossileiloes.com.br/lote/detalhe/11086", "037")</f>
      </c>
      <c r="B47" s="4" t="s">
        <f>=HYPERLINK("https://rossileiloes.com.br/lote/detalhe/11086", " CAT / CARREGADEIRA 930 PLACA: BFW0302 ANO: 1975 PREF.: 695 SÉRIE: 71H398")</f>
      </c>
      <c r="C47" s="4" t="inlineStr">
        <is>
          <t>Vendido</t>
        </is>
      </c>
      <c r="D47" s="4" t="inlineStr">
        <is>
          <t>1</t>
        </is>
      </c>
      <c r="E47" s="5" t="inlineStr">
        <is>
          <t>36.000,00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=HYPERLINK("https://rossileiloes.com.br/lote/detalhe/11083", "038")</f>
      </c>
      <c r="B48" s="4" t="s">
        <f>=HYPERLINK("https://rossileiloes.com.br/lote/detalhe/11083", " CATERPILLAR 930 PÁ CARREG PLACA: BFW0196 ANO: 1976 PREF.: 683 SÉRIE: 71H712")</f>
      </c>
      <c r="C48" s="4" t="inlineStr">
        <is>
          <t>Vendido</t>
        </is>
      </c>
      <c r="D48" s="4" t="inlineStr">
        <is>
          <t>1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=HYPERLINK("https://rossileiloes.com.br/lote/detalhe/11110", "039")</f>
      </c>
      <c r="B49" s="4" t="s">
        <f>=HYPERLINK("https://rossileiloes.com.br/lote/detalhe/11110", " CAT / CARREGADEIRA 930 PLACA: CZA2666 ANO: 1989 PREF.: 689 SÉRIE: 57702060")</f>
      </c>
      <c r="C49" s="4" t="inlineStr">
        <is>
          <t>Vendido</t>
        </is>
      </c>
      <c r="D49" s="4" t="inlineStr">
        <is>
          <t>1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=HYPERLINK("https://rossileiloes.com.br/lote/detalhe/11057", "040")</f>
      </c>
      <c r="B50" s="4" t="s">
        <f>=HYPERLINK("https://rossileiloes.com.br/lote/detalhe/11057", " DYNAPAC 15-A PLACA: CDZ3639 ANO: 1989 PREF.: 721 SÉRIE: CA15672B190")</f>
      </c>
      <c r="C50" s="4" t="inlineStr">
        <is>
          <t>Vendido</t>
        </is>
      </c>
      <c r="D50" s="4" t="inlineStr">
        <is>
          <t>1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=HYPERLINK("https://rossileiloes.com.br/lote/detalhe/11093", "041")</f>
      </c>
      <c r="B51" s="4" t="s">
        <f>=HYPERLINK("https://rossileiloes.com.br/lote/detalhe/11093", " CAT / CARREGADEIRA 930 PLACA: CZA2837 ANO: 1990 PREF.: 690 SÉRIE: 57702472")</f>
      </c>
      <c r="C51" s="4" t="inlineStr">
        <is>
          <t>Vendido</t>
        </is>
      </c>
      <c r="D51" s="4" t="inlineStr">
        <is>
          <t>1</t>
        </is>
      </c>
      <c r="E51" s="5" t="inlineStr">
        <is>
          <t>36.000,00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=HYPERLINK("https://rossileiloes.com.br/lote/detalhe/11067", "042")</f>
      </c>
      <c r="B52" s="4" t="s">
        <f>=HYPERLINK("https://rossileiloes.com.br/lote/detalhe/11067", " FIAT ALLIS PLACA: DBA7178 ANO: 2002 PREF.: 738 SÉRIE: FB803A2R03740")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=HYPERLINK("https://rossileiloes.com.br/lote/detalhe/11108", "043")</f>
      </c>
      <c r="B53" s="4" t="s">
        <f>=HYPERLINK("https://rossileiloes.com.br/lote/detalhe/11108", " YTO / ROLO COMPACTADOR LTS208H PLACA: Sem doc. ANO: 2011 PREF.: 723 SÉRIE: 87235857.")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=HYPERLINK("https://rossileiloes.com.br/lote/detalhe/11058", "044")</f>
      </c>
      <c r="B54" s="4" t="s">
        <f>=HYPERLINK("https://rossileiloes.com.br/lote/detalhe/11058", " MB / QUIP 1113 PLACA: BFW0367 ANO: 1979 PREF.: 542 CHASSI: 34502112433989.")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14.800,00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=HYPERLINK("https://rossileiloes.com.br/lote/detalhe/11097", "045")</f>
      </c>
      <c r="B55" s="4" t="s">
        <f>=HYPERLINK("https://rossileiloes.com.br/lote/detalhe/11097", " MB / CAR L 608 E PLACA: CZA2735 ANO: 1986 PREF.: 626 CHASSI: 9BM308325GB716231")</f>
      </c>
      <c r="C55" s="4" t="inlineStr">
        <is>
          <t>Vendido</t>
        </is>
      </c>
      <c r="D55" s="4" t="inlineStr">
        <is>
          <t>1</t>
        </is>
      </c>
      <c r="E55" s="5" t="inlineStr">
        <is>
          <t>11.000,00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=HYPERLINK("https://rossileiloes.com.br/lote/detalhe/11063", "046")</f>
      </c>
      <c r="B56" s="4" t="s">
        <f>=HYPERLINK("https://rossileiloes.com.br/lote/detalhe/11063", " IVECO / DAILY CITY 38.13 PLACA: DBS2043 ANO: 2007 PREF.: 89 CHASSI: 93ZC3890178329037")</f>
      </c>
      <c r="C56" s="4" t="inlineStr">
        <is>
          <t>Vendido</t>
        </is>
      </c>
      <c r="D56" s="4" t="inlineStr">
        <is>
          <t>1</t>
        </is>
      </c>
      <c r="E56" s="5" t="inlineStr">
        <is>
          <t>17.200,00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=HYPERLINK("https://rossileiloes.com.br/lote/detalhe/11101", "047")</f>
      </c>
      <c r="B57" s="4" t="s">
        <f>=HYPERLINK("https://rossileiloes.com.br/lote/detalhe/11101", " VW / 24.220 BASCULANTE PLACA: DBS2129 ANO: 2007 PREF.: 559 CHASSI: 9BW3782T08R819361")</f>
      </c>
      <c r="C57" s="4" t="inlineStr">
        <is>
          <t>Vendido</t>
        </is>
      </c>
      <c r="D57" s="4" t="inlineStr">
        <is>
          <t>1</t>
        </is>
      </c>
      <c r="E57" s="5" t="inlineStr">
        <is>
          <t>34.500,00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=HYPERLINK("https://rossileiloes.com.br/lote/detalhe/11059", "048")</f>
      </c>
      <c r="B58" s="4" t="s">
        <f>=HYPERLINK("https://rossileiloes.com.br/lote/detalhe/11059", " FORD / CARGO CAR 1618T PLACA: CZA2831 ANO: 1987 PREF.: 632 CHASSI: 9BFYXXLPXHDB08316")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=HYPERLINK("https://rossileiloes.com.br/lote/detalhe/11106", "049")</f>
      </c>
      <c r="B59" s="4" t="s">
        <f>=HYPERLINK("https://rossileiloes.com.br/lote/detalhe/11106", " VW GOL MI PLACA: CDZ3551 ANO: 1998 PREF.: 5 CHASSI: 9BWZZZ373WP570053 KM: 172617")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=HYPERLINK("https://rossileiloes.com.br/lote/detalhe/11077", "050")</f>
      </c>
      <c r="B60" s="4" t="s">
        <f>=HYPERLINK("https://rossileiloes.com.br/lote/detalhe/11077", " VW / KOMBI PLACA: DBA0340 ANO: 1999 PREF.: 1076 CHASSI: 9BWGB17X7YP006405 Km: 150710")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=HYPERLINK("https://rossileiloes.com.br/lote/detalhe/11099", "051")</f>
      </c>
      <c r="B61" s="4" t="s">
        <f>=HYPERLINK("https://rossileiloes.com.br/lote/detalhe/11099", " VW / KOMBI PLACA: BNZ8275 ANO: 1998 PREF.: 1064 CHASSI: 9BWZZZ237XP003372 KM:295167")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=HYPERLINK("https://rossileiloes.com.br/lote/detalhe/11085", "052")</f>
      </c>
      <c r="B62" s="4" t="s">
        <f>=HYPERLINK("https://rossileiloes.com.br/lote/detalhe/11085", " VW / KOMBI PLACA: DBA0325 ANO: 1999 PREF.: 1084 CHASSI: 9BWGB17X4YP006779 KM:145940")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=HYPERLINK("https://rossileiloes.com.br/lote/detalhe/11102", "053")</f>
      </c>
      <c r="B63" s="4" t="s">
        <f>=HYPERLINK("https://rossileiloes.com.br/lote/detalhe/11102", " VW / KOMBI PLACA: DBA1816 ANO: 2002 PREF.: 1119 CHASSI: 9BWGB07X22P005924 KM:212579")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=HYPERLINK("https://rossileiloes.com.br/lote/detalhe/11079", "054")</f>
      </c>
      <c r="B64" s="4" t="s">
        <f>=HYPERLINK("https://rossileiloes.com.br/lote/detalhe/11079", " VW / KOMBI PLACA: DBS2013 ANO: 2005 PREF.: 213 CHASSI: 9BWGB07X36P005095 KM:195811")</f>
      </c>
      <c r="C64" s="4" t="inlineStr">
        <is>
          <t>Vendido</t>
        </is>
      </c>
      <c r="D64" s="4" t="inlineStr">
        <is>
          <t>1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=HYPERLINK("https://rossileiloes.com.br/lote/detalhe/11087", "055")</f>
      </c>
      <c r="B65" s="4" t="s">
        <f>=HYPERLINK("https://rossileiloes.com.br/lote/detalhe/11087", " VW / KOMBI PLACA: DBA0364 ANO: 2000 PREF.: 1100 CHASSI: 9BWGB07X41P003171 km:187744")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=HYPERLINK("https://rossileiloes.com.br/lote/detalhe/11081", "056")</f>
      </c>
      <c r="B66" s="4" t="s">
        <f>=HYPERLINK("https://rossileiloes.com.br/lote/detalhe/11081", " VW / KOMBI PLACA: DBA0336 ANO: 1999 PREF.: 1083 CHASSI: 9BWGB17X6YP006752 KM:146965")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=HYPERLINK("https://rossileiloes.com.br/lote/detalhe/11113", "057")</f>
      </c>
      <c r="B67" s="4" t="s">
        <f>=HYPERLINK("https://rossileiloes.com.br/lote/detalhe/11113", " VW / KOMBI PLACA: DBA0324 ANO: 1999 PREF.: 1077 CHASSI: 9BWGB17X6YP006461 KM:145979")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=HYPERLINK("https://rossileiloes.com.br/lote/detalhe/11112", "058")</f>
      </c>
      <c r="B68" s="4" t="s">
        <f>=HYPERLINK("https://rossileiloes.com.br/lote/detalhe/11112", " VW / KOMBI PLACA: DBS1909 ANO: 2004 PREF.: 901 CHASSI: 9BWGB07X24P004520 KM:175818")</f>
      </c>
      <c r="C68" s="4" t="inlineStr">
        <is>
          <t>Vendido</t>
        </is>
      </c>
      <c r="D68" s="4" t="inlineStr">
        <is>
          <t>1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=HYPERLINK("https://rossileiloes.com.br/lote/detalhe/11131", "059")</f>
      </c>
      <c r="B69" s="4" t="s">
        <f>=HYPERLINK("https://rossileiloes.com.br/lote/detalhe/11131", " VW / KOMBI PLACA: DBA0330 ANO: 1999 PREF.: 1088 CHASSI: 9BWGB17X3YP006871 KM:165928")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=HYPERLINK("https://rossileiloes.com.br/lote/detalhe/11133", "060")</f>
      </c>
      <c r="B70" s="4" t="s">
        <f>=HYPERLINK("https://rossileiloes.com.br/lote/detalhe/11133", " VW / KOMBI PLACA: DBS2024 ANO: 2005 PREF.: 224 CHASSI: 9BWGB07X36P005176 KM:133008")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=HYPERLINK("https://rossileiloes.com.br/lote/detalhe/11132", "061")</f>
      </c>
      <c r="B71" s="4" t="s">
        <f>=HYPERLINK("https://rossileiloes.com.br/lote/detalhe/11132", " VW / KOMBI PLACA: BNZ8261 ANO: 1998 PREF.: 1056 CHASSI: 9BWZZZ237XP003330 KM:171026")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=HYPERLINK("https://rossileiloes.com.br/lote/detalhe/11134", "062")</f>
      </c>
      <c r="B72" s="4" t="s">
        <f>=HYPERLINK("https://rossileiloes.com.br/lote/detalhe/11134", " VW / KOMBI PLACA: DBS2027 ANO: 2005 PREF.: 227 CHASSI: 9BWGB07X66P005124 KM:176924")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=HYPERLINK("https://rossileiloes.com.br/lote/detalhe/11136", "063")</f>
      </c>
      <c r="B73" s="4" t="s">
        <f>=HYPERLINK("https://rossileiloes.com.br/lote/detalhe/11136", " VW / KOMBI PLACA: DBS2031 ANO: 2005 PREF.: 231 CHASSI: 9BWGB07X76P005228 KM:249825")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=HYPERLINK("https://rossileiloes.com.br/lote/detalhe/11140", "064")</f>
      </c>
      <c r="B74" s="4" t="s">
        <f>=HYPERLINK("https://rossileiloes.com.br/lote/detalhe/11140", " VW / KOMBI PLACA: DBA0326 ANO: 1999 PREF.: 1089 CHASSI: 9BWGB17X6YP006878 KM:147492")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=HYPERLINK("https://rossileiloes.com.br/lote/detalhe/11135", "065")</f>
      </c>
      <c r="B75" s="4" t="s">
        <f>=HYPERLINK("https://rossileiloes.com.br/lote/detalhe/11135", " VW / KOMBI PLACA: DBA0331 ANO: 1999 PREF.: 1085 CHASSI: 9BWGB17X6YP006783 KM:145965")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=HYPERLINK("https://rossileiloes.com.br/lote/detalhe/11142", "066")</f>
      </c>
      <c r="B76" s="4" t="s">
        <f>=HYPERLINK("https://rossileiloes.com.br/lote/detalhe/11142", " VW / KOMBI PLACA: DBA1813 ANO: 2001 PREF.: 1115 CHASSI: 9BWGB07X72P005675 km:341903")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=HYPERLINK("https://rossileiloes.com.br/lote/detalhe/11137", "067")</f>
      </c>
      <c r="B77" s="4" t="s">
        <f>=HYPERLINK("https://rossileiloes.com.br/lote/detalhe/11137", " VW / KOMBI PLACA: DBS2019 ANO: 2005 PREF.: 219 CHASSI: 9BWGB07X66P005057 km:126306")</f>
      </c>
      <c r="C77" s="4" t="inlineStr">
        <is>
          <t>Vendido</t>
        </is>
      </c>
      <c r="D77" s="4" t="inlineStr">
        <is>
          <t>1</t>
        </is>
      </c>
      <c r="E77" s="5" t="inlineStr">
        <is>
          <t>4.600,00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=HYPERLINK("https://rossileiloes.com.br/lote/detalhe/11156", "068")</f>
      </c>
      <c r="B78" s="4" t="s">
        <f>=HYPERLINK("https://rossileiloes.com.br/lote/detalhe/11156", " GM / S10 CAMIONETA CARROCERIA ABERTA PLACA: DBA0397 ANO: 2000 PREF.: 1091 CHASSI: 9BG124AS0YC426879 KM:393329")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=HYPERLINK("https://rossileiloes.com.br/lote/detalhe/11138", "069")</f>
      </c>
      <c r="B79" s="4" t="s">
        <f>=HYPERLINK("https://rossileiloes.com.br/lote/detalhe/11138", " GM / S 10 CABINE DUPLA PLACA: BNZ8228 ANO: 1998 PREF.: 1052 CHASSI: 9BG138ASXWC910105 KM:150870")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=HYPERLINK("https://rossileiloes.com.br/lote/detalhe/11139", "070")</f>
      </c>
      <c r="B80" s="4" t="s">
        <f>=HYPERLINK("https://rossileiloes.com.br/lote/detalhe/11139", " VW / GOL 1.0 PLACA: DBS2132 ANO: 2005 PREF.: 2 CHASSI: 9BWCA05W96T074652")</f>
      </c>
      <c r="C80" s="4" t="inlineStr">
        <is>
          <t>Vendido</t>
        </is>
      </c>
      <c r="D80" s="4" t="inlineStr">
        <is>
          <t>1</t>
        </is>
      </c>
      <c r="E80" s="5" t="inlineStr">
        <is>
          <t>5.600,00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=HYPERLINK("https://rossileiloes.com.br/lote/detalhe/11145", "071")</f>
      </c>
      <c r="B81" s="4" t="s">
        <f>=HYPERLINK("https://rossileiloes.com.br/lote/detalhe/11145", " VW/GOL 16V POWER PLACA: DBA1798 ANO: 2001 PREF.: 115 CHASSI: 9BWCA05X32P0387253")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=HYPERLINK("https://rossileiloes.com.br/lote/detalhe/11141", "072")</f>
      </c>
      <c r="B82" s="4" t="s">
        <f>=HYPERLINK("https://rossileiloes.com.br/lote/detalhe/11141", " VW / GOL PLACA: DBA1864 ANO: 2001 PREF.: 1120 CHASSI: 9BWCA05Y02T081839 KM:196612")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=HYPERLINK("https://rossileiloes.com.br/lote/detalhe/11144", "073")</f>
      </c>
      <c r="B83" s="4" t="s">
        <f>=HYPERLINK("https://rossileiloes.com.br/lote/detalhe/11144", " VW / GOL PLACA: DBA7174 ANO: 2002 PREF.: 1126 CHASSI: 9BWCA05Y62T153613 KM:212567")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=HYPERLINK("https://rossileiloes.com.br/lote/detalhe/11153", "074")</f>
      </c>
      <c r="B84" s="4" t="s">
        <f>=HYPERLINK("https://rossileiloes.com.br/lote/detalhe/11153", " VW / GOL 1.0 L (2005) PLACA: DBS1917 PREF.:7 Chassi: 9BWCA05W36T074680 KM:152456 ")</f>
      </c>
      <c r="C84" s="4" t="inlineStr">
        <is>
          <t>Vendido</t>
        </is>
      </c>
      <c r="D84" s="4" t="inlineStr">
        <is>
          <t>1</t>
        </is>
      </c>
      <c r="E84" s="5" t="inlineStr">
        <is>
          <t>6.400,00</t>
        </is>
      </c>
      <c r="F84" s="4" t="inlineStr">
        <is>
          <t>0.01</t>
        </is>
      </c>
    </row>
    <row collapsed="false" customFormat="false" customHeight="false" hidden="false" ht="12.1" outlineLevel="0" r="85">
      <c r="A85" s="5" t="s">
        <f>=HYPERLINK("https://rossileiloes.com.br/lote/detalhe/11148", "075")</f>
      </c>
      <c r="B85" s="4" t="s">
        <f>=HYPERLINK("https://rossileiloes.com.br/lote/detalhe/11148", " VW / GOL PLACA: DBA1878 ANO: 2002 PREF.: 1124 CHASSI: 9BWCA05YX2T087406")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=HYPERLINK("https://rossileiloes.com.br/lote/detalhe/11151", "076")</f>
      </c>
      <c r="B86" s="4" t="s">
        <f>=HYPERLINK("https://rossileiloes.com.br/lote/detalhe/11151", " VW / GOL 1.6 POWER PLACA: DBA7251 ANO: 2004 PREF.: 1131 CHASSI: 9BWCB05X94P062349")</f>
      </c>
      <c r="C86" s="4" t="inlineStr">
        <is>
          <t>Vendido</t>
        </is>
      </c>
      <c r="D86" s="4" t="inlineStr">
        <is>
          <t>1</t>
        </is>
      </c>
      <c r="E86" s="5" t="inlineStr">
        <is>
          <t>8.400,00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=HYPERLINK("https://rossileiloes.com.br/lote/detalhe/11147", "077")</f>
      </c>
      <c r="B87" s="4" t="s">
        <f>=HYPERLINK("https://rossileiloes.com.br/lote/detalhe/11147", " VW / GOL 1.0 PLACA: DBS1944 ANO: 2005 PREF.: 44 CHASSI: 9BWCA05W96T074358 KM:176511")</f>
      </c>
      <c r="C87" s="4" t="inlineStr">
        <is>
          <t>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=HYPERLINK("https://rossileiloes.com.br/lote/detalhe/11155", "078")</f>
      </c>
      <c r="B88" s="4" t="s">
        <f>=HYPERLINK("https://rossileiloes.com.br/lote/detalhe/11155", " VW / GOL 1.0 PLACA: EGI2162 ANO: 2012 PREF.: 1276 CHASSI: 9BWAA05U5CP181370")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=HYPERLINK("https://rossileiloes.com.br/lote/detalhe/11143", "079")</f>
      </c>
      <c r="B89" s="4" t="s">
        <f>=HYPERLINK("https://rossileiloes.com.br/lote/detalhe/11143", " VW / GOL 16 V PLUS PLACA: DBA1833 ANO: 2002 PREF.: 1223 CHASSI: 9BWCA05X12T094526")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=HYPERLINK("https://rossileiloes.com.br/lote/detalhe/11152", "080")</f>
      </c>
      <c r="B90" s="4" t="s">
        <f>=HYPERLINK("https://rossileiloes.com.br/lote/detalhe/11152", " VW / GOL 1.0 PLACA: DBS1922 ANO: 2005 PREF.: 22 CHASSI: 9BWCA05WX6T074353")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=HYPERLINK("https://rossileiloes.com.br/lote/detalhe/11146", "081")</f>
      </c>
      <c r="B91" s="4" t="s">
        <f>=HYPERLINK("https://rossileiloes.com.br/lote/detalhe/11146", " GM / CORSA Informamos que o veículo: LOTE 81, FOI RETIRADO DO LEILÃO  por necessidade da Secretaria de Manutenção e Serviços Urbanos.")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0,01</t>
        </is>
      </c>
      <c r="F91" s="4" t="inlineStr">
        <is>
          <t>0.01</t>
        </is>
      </c>
    </row>
    <row collapsed="false" customFormat="false" customHeight="false" hidden="false" ht="12.1" outlineLevel="0" r="92">
      <c r="A92" s="5" t="s">
        <f>=HYPERLINK("https://rossileiloes.com.br/lote/detalhe/11157", "082")</f>
      </c>
      <c r="B92" s="4" t="s">
        <f>=HYPERLINK("https://rossileiloes.com.br/lote/detalhe/11157", " VW / GOL PLACA: DBA0301 ANO: 1999 PREF.: 966 CHASSI: 9BWZZZ377YP052416")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=HYPERLINK("https://rossileiloes.com.br/lote/detalhe/11149", "083")</f>
      </c>
      <c r="B93" s="4" t="s">
        <f>=HYPERLINK("https://rossileiloes.com.br/lote/detalhe/11149", " VW / GOL 1.0 PLACA: DBS1951 ANO: 2005 PREF.: 69 CHASSI: 9BWCA05W26T075366")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=HYPERLINK("https://rossileiloes.com.br/lote/detalhe/11154", "084")</f>
      </c>
      <c r="B94" s="4" t="s">
        <f>=HYPERLINK("https://rossileiloes.com.br/lote/detalhe/11154", " VW / GOL 1.0 PLACA: DBS1952 ANO: 2005 PREF.: 62 CHASSI: 9BWCA05W36T074565")</f>
      </c>
      <c r="C94" s="4" t="inlineStr">
        <is>
          <t>Vendido</t>
        </is>
      </c>
      <c r="D94" s="4" t="inlineStr">
        <is>
          <t>1</t>
        </is>
      </c>
      <c r="E94" s="5" t="inlineStr">
        <is>
          <t>5.200,00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=HYPERLINK("https://rossileiloes.com.br/lote/detalhe/11150", "085")</f>
      </c>
      <c r="B95" s="4" t="s">
        <f>=HYPERLINK("https://rossileiloes.com.br/lote/detalhe/11150", " VW / GOL 1.0 PLACA: BFW0390 ANO: 2008 PREF.: 129 CHASSI: 9BWAA05W39P050125")</f>
      </c>
      <c r="C95" s="4" t="inlineStr">
        <is>
          <t>Vendido</t>
        </is>
      </c>
      <c r="D95" s="4" t="inlineStr">
        <is>
          <t>1</t>
        </is>
      </c>
      <c r="E95" s="5" t="inlineStr">
        <is>
          <t>8.000,00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=HYPERLINK("https://rossileiloes.com.br/lote/detalhe/11158", "086")</f>
      </c>
      <c r="B96" s="4" t="s">
        <f>=HYPERLINK("https://rossileiloes.com.br/lote/detalhe/11158", " VW / GOL 1.0 PLACA: DBS1938 ANO: 2005 PREF.: 38 CHASSI: 9BWCA05W26T073911")</f>
      </c>
      <c r="C96" s="4" t="inlineStr">
        <is>
          <t>Vendido</t>
        </is>
      </c>
      <c r="D96" s="4" t="inlineStr">
        <is>
          <t>1</t>
        </is>
      </c>
      <c r="E96" s="5" t="inlineStr">
        <is>
          <t>5.600,00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=HYPERLINK("https://rossileiloes.com.br/lote/detalhe/11159", "087")</f>
      </c>
      <c r="B97" s="4" t="s">
        <f>=HYPERLINK("https://rossileiloes.com.br/lote/detalhe/11159", " VW / GOL POWER 16V PLACA: DBA1793 ANO: 2002 PREF.: 188 CHASSI: 9BWCA05X92P035622")</f>
      </c>
      <c r="C97" s="4" t="inlineStr">
        <is>
          <t>Vendido</t>
        </is>
      </c>
      <c r="D97" s="4" t="inlineStr">
        <is>
          <t>1</t>
        </is>
      </c>
      <c r="E97" s="5" t="inlineStr">
        <is>
          <t>4.400,00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=HYPERLINK("https://rossileiloes.com.br/lote/detalhe/11177", "088")</f>
      </c>
      <c r="B98" s="4" t="s">
        <f>=HYPERLINK("https://rossileiloes.com.br/lote/detalhe/11177", " VW / GOL 1.0 PLACA: DBS1974 ANO: 2006 PREF.: 57 CHASSI: 9BWCA05W06T092182")</f>
      </c>
      <c r="C98" s="4" t="inlineStr">
        <is>
          <t>Vendido</t>
        </is>
      </c>
      <c r="D98" s="4" t="inlineStr">
        <is>
          <t>1</t>
        </is>
      </c>
      <c r="E98" s="5" t="inlineStr">
        <is>
          <t>5.400,00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=HYPERLINK("https://rossileiloes.com.br/lote/detalhe/11162", "089")</f>
      </c>
      <c r="B99" s="4" t="s">
        <f>=HYPERLINK("https://rossileiloes.com.br/lote/detalhe/11162", " VW / GOL 1.0 PLACA: DBS1937 ANO: 2005 PREF.: 37 CHASSI: 9BWCA05W46T075580")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=HYPERLINK("https://rossileiloes.com.br/lote/detalhe/11182", "090")</f>
      </c>
      <c r="B100" s="4" t="s">
        <f>=HYPERLINK("https://rossileiloes.com.br/lote/detalhe/11182", " VW / GOL 1.0 PLACA: DBS1916 ANO: 2005 PREF.: 6 CHASSI: 9BWCA05W96T074618")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=HYPERLINK("https://rossileiloes.com.br/lote/detalhe/11164", "091")</f>
      </c>
      <c r="B101" s="4" t="s">
        <f>=HYPERLINK("https://rossileiloes.com.br/lote/detalhe/11164", " VW / GOL 1.0 PLACA: DBS2134 ANO: 2005 PREF.: 4 CHASSI: 9BWCA05W96T074506 KM:136369")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=HYPERLINK("https://rossileiloes.com.br/lote/detalhe/11179", "092")</f>
      </c>
      <c r="B102" s="4" t="s">
        <f>=HYPERLINK("https://rossileiloes.com.br/lote/detalhe/11179", " VW / GOL 1.0 PLACA: DBS1927 ANO: 2005 PREF.: 27 CHASSI: 9BWCA05W26T074380")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=HYPERLINK("https://rossileiloes.com.br/lote/detalhe/11160", "093")</f>
      </c>
      <c r="B103" s="4" t="s">
        <f>=HYPERLINK("https://rossileiloes.com.br/lote/detalhe/11160", " VW / GOL 1.0 PLACA: DBS1936 ANO: 2005 PREF.: 36 CHASSI: 9BWCA05W56T074888")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=HYPERLINK("https://rossileiloes.com.br/lote/detalhe/11185", "094")</f>
      </c>
      <c r="B104" s="4" t="s">
        <f>=HYPERLINK("https://rossileiloes.com.br/lote/detalhe/11185", " VW / GOL 1.0 PLACA: DBS1934 ANO: 2005 PREF.: 49 CHASSI: 9BWCA05W86T073928")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=HYPERLINK("https://rossileiloes.com.br/lote/detalhe/11163", "095")</f>
      </c>
      <c r="B105" s="4" t="s">
        <f>=HYPERLINK("https://rossileiloes.com.br/lote/detalhe/11163", " VW / GOL 1.0 PLACA: DBS1950 ANO: 2005 PREF.: 50 CHASSI: 9BWCA05W46T073862")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=HYPERLINK("https://rossileiloes.com.br/lote/detalhe/11189", "096")</f>
      </c>
      <c r="B106" s="4" t="s">
        <f>=HYPERLINK("https://rossileiloes.com.br/lote/detalhe/11189", " VW / GOL 1.0 GIV PLACA: EGI2017 ANO: 2010 PREF.: 70 CHASSI: 9BWAA05W9BP056730")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9.400,00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=HYPERLINK("https://rossileiloes.com.br/lote/detalhe/11161", "097")</f>
      </c>
      <c r="B107" s="4" t="s">
        <f>=HYPERLINK("https://rossileiloes.com.br/lote/detalhe/11161", " FORD / FIESTA STREET. INFORMAMOS QUE ESTE LOTE FOI RETIRADO")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=HYPERLINK("https://rossileiloes.com.br/lote/detalhe/11176", "098")</f>
      </c>
      <c r="B108" s="4" t="s">
        <f>=HYPERLINK("https://rossileiloes.com.br/lote/detalhe/11176", " VW / GOL SPECIAL PLACA: DBA1873 ANO: 2002 PREF.: 1123 CHASSI: 9BWCA05YX2TO87454")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=HYPERLINK("https://rossileiloes.com.br/lote/detalhe/11166", "099")</f>
      </c>
      <c r="B109" s="4" t="s">
        <f>=HYPERLINK("https://rossileiloes.com.br/lote/detalhe/11166", " VW / GOL PLACA: DBA1872 ANO: 2001 PREF.: 1121 CHASSI: 9BWCA05Y02T081761")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=HYPERLINK("https://rossileiloes.com.br/lote/detalhe/11181", "100")</f>
      </c>
      <c r="B110" s="4" t="s">
        <f>=HYPERLINK("https://rossileiloes.com.br/lote/detalhe/11181", " VW / GOL 1.0 PLACA: DBS1920 ANO: 2005 PREF.: 10 CHASSI: 9BWCA05WX6T074496 KM:179220")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=HYPERLINK("https://rossileiloes.com.br/lote/detalhe/11165", "101")</f>
      </c>
      <c r="B111" s="4" t="s">
        <f>=HYPERLINK("https://rossileiloes.com.br/lote/detalhe/11165", " RENAULT / MASTER AMB PLACA: DBS1914 ANO: 2004 PREF.: 18 CHASSI: 93YADCCH54J502010")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=HYPERLINK("https://rossileiloes.com.br/lote/detalhe/11184", "102")</f>
      </c>
      <c r="B112" s="4" t="s">
        <f>=HYPERLINK("https://rossileiloes.com.br/lote/detalhe/11184", " BATERIAS KG: 4.390 (PREÇO POR KG)")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17.560,00</t>
        </is>
      </c>
      <c r="F112" s="4" t="inlineStr">
        <is>
          <t>0.05</t>
        </is>
      </c>
    </row>
    <row collapsed="false" customFormat="false" customHeight="false" hidden="false" ht="12.1" outlineLevel="0" r="113">
      <c r="A113" s="5" t="s">
        <f>=HYPERLINK("https://rossileiloes.com.br/lote/detalhe/11167", "103")</f>
      </c>
      <c r="B113" s="4" t="s">
        <f>=HYPERLINK("https://rossileiloes.com.br/lote/detalhe/11167", " SUCATAS GERAL DE FERRO  KG: 15.070 ( PREÇO POR KG )")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14.316,50</t>
        </is>
      </c>
      <c r="F113" s="4" t="inlineStr">
        <is>
          <t>0.02</t>
        </is>
      </c>
    </row>
    <row collapsed="false" customFormat="false" customHeight="false" hidden="false" ht="12.1" outlineLevel="0" r="114">
      <c r="A114" s="5" t="s">
        <f>=HYPERLINK("https://rossileiloes.com.br/lote/detalhe/11180", "104")</f>
      </c>
      <c r="B114" s="4" t="s">
        <f>=HYPERLINK("https://rossileiloes.com.br/lote/detalhe/11180", " ALUMINIO KG: 1.770 (PREÇO POR KG)")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8.850,00</t>
        </is>
      </c>
      <c r="F114" s="4" t="inlineStr">
        <is>
          <t>0.05</t>
        </is>
      </c>
    </row>
    <row collapsed="false" customFormat="false" customHeight="false" hidden="false" ht="12.1" outlineLevel="0" r="115">
      <c r="A115" s="5" t="s">
        <f>=HYPERLINK("https://rossileiloes.com.br/lote/detalhe/11171", "105")</f>
      </c>
      <c r="B115" s="4" t="s">
        <f>=HYPERLINK("https://rossileiloes.com.br/lote/detalhe/11171", " REATORES KG: 1580 (PREÇO POR KG)")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2.370,00</t>
        </is>
      </c>
      <c r="F115" s="4" t="inlineStr">
        <is>
          <t>0.02</t>
        </is>
      </c>
    </row>
    <row collapsed="false" customFormat="false" customHeight="false" hidden="false" ht="12.1" outlineLevel="0" r="116">
      <c r="A116" s="5" t="s">
        <f>=HYPERLINK("https://rossileiloes.com.br/lote/detalhe/11190", "106")</f>
      </c>
      <c r="B116" s="4" t="s">
        <f>=HYPERLINK("https://rossileiloes.com.br/lote/detalhe/11190", " VW / SAVEIRO CL 1.6 PLACA: BFW0212 ANO: 1991 PREF.: SEMASA/180 CHASSI: 9BWZZZ30ZMP257325")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6.000,00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=HYPERLINK("https://rossileiloes.com.br/lote/detalhe/11169", "107")</f>
      </c>
      <c r="B117" s="4" t="s">
        <f>=HYPERLINK("https://rossileiloes.com.br/lote/detalhe/11169", " VW / SAVEIRO CL 1.6 PLACA: BFW0213 ANO: 1991 PREF.: SEMASA/181 CHASSI: 9BWZZZ30ZMP257355 KM:699280")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=HYPERLINK("https://rossileiloes.com.br/lote/detalhe/11186", "108")</f>
      </c>
      <c r="B118" s="4" t="s">
        <f>=HYPERLINK("https://rossileiloes.com.br/lote/detalhe/11186", " MB / 1620 TANQUE PLACA: DBA1836 ANO: 2001 PREF.: SEMASA/226 CHASSI: 9BM6950431B271004")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=HYPERLINK("https://rossileiloes.com.br/lote/detalhe/11170", "109")</f>
      </c>
      <c r="B119" s="4" t="s">
        <f>=HYPERLINK("https://rossileiloes.com.br/lote/detalhe/11170", " VW / KOMBI PLACA: DBA7207 ANO: 2003 PREF.: SEMASA/6 CHASSI: 9BWGB07XX3P011505 KM:161246")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=HYPERLINK("https://rossileiloes.com.br/lote/detalhe/11178", "110")</f>
      </c>
      <c r="B120" s="4" t="s">
        <f>=HYPERLINK("https://rossileiloes.com.br/lote/detalhe/11178", " IVECO / DAILY 35.13 PLACA: DBS2292 ANO: 2006 PREF.: SEMASA/65 CHASSI: 93ZC3990168323282 KM:86505")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=HYPERLINK("https://rossileiloes.com.br/lote/detalhe/11168", "111")</f>
      </c>
      <c r="B121" s="4" t="s">
        <f>=HYPERLINK("https://rossileiloes.com.br/lote/detalhe/11168", " GM / CELTA 1.0 PLACA: DBS2085 ANO: 2007 PREF.: SEMASA/236 CHASSI: 9BGRZ48907G268904")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4.800,00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=HYPERLINK("https://rossileiloes.com.br/lote/detalhe/11175", "112")</f>
      </c>
      <c r="B122" s="4" t="s">
        <f>=HYPERLINK("https://rossileiloes.com.br/lote/detalhe/11175", " VW / GOL 1000 PLACA: BFW0161 ANO: 1995 PREF.: SEMASA/26 CHASSI: 9BWZZZ30ZSP005531 KM:676625")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=HYPERLINK("https://rossileiloes.com.br/lote/detalhe/11172", "113")</f>
      </c>
      <c r="B123" s="4" t="s">
        <f>=HYPERLINK("https://rossileiloes.com.br/lote/detalhe/11172", " VW / KOMBI PLACA: BFW0347 ANO: 1991 PREF.: SEMASA/165 CHASSI: 9BWZZZ23ZMP012289 KM:114921")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=HYPERLINK("https://rossileiloes.com.br/lote/detalhe/11187", "114")</f>
      </c>
      <c r="B124" s="4" t="s">
        <f>=HYPERLINK("https://rossileiloes.com.br/lote/detalhe/11187", " MB BASCULANTE 1113 PLACA: CDZ3595 ANO: 1984 PREF.: SEMASA/69 CHASSI: 34401412650510.")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=HYPERLINK("https://rossileiloes.com.br/lote/detalhe/11173", "115")</f>
      </c>
      <c r="B125" s="4" t="s">
        <f>=HYPERLINK("https://rossileiloes.com.br/lote/detalhe/11173", " VIDROS KG: 300 (PREÇO POR KG)")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0,02</t>
        </is>
      </c>
      <c r="F125" s="4" t="inlineStr">
        <is>
          <t>0.01</t>
        </is>
      </c>
    </row>
    <row collapsed="false" customFormat="false" customHeight="false" hidden="false" ht="12.1" outlineLevel="0" r="126">
      <c r="A126" s="5" t="s">
        <f>=HYPERLINK("https://rossileiloes.com.br/lote/detalhe/11183", "116")</f>
      </c>
      <c r="B126" s="4" t="s">
        <f>=HYPERLINK("https://rossileiloes.com.br/lote/detalhe/11183", " VW / GOL SPECIAL PLACA: DBA0314 ANO: 1999 PREF.: 969 CHASSI: 9BWZZZ377YP052436")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=HYPERLINK("https://rossileiloes.com.br/lote/detalhe/11174", "117")</f>
      </c>
      <c r="B127" s="4" t="s">
        <f>=HYPERLINK("https://rossileiloes.com.br/lote/detalhe/11174", " VW / GOL PLACA: DBA0321 ANO: 1999 PREF.: 960 CHASSI: 9BWZZZ377YP052237")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4.400,00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=HYPERLINK("https://rossileiloes.com.br/lote/detalhe/11188", "118")</f>
      </c>
      <c r="B128" s="4" t="s">
        <f>=HYPERLINK("https://rossileiloes.com.br/lote/detalhe/11188", " VW / GOL 1.0 PLACA: DBS2131 ANO: 2005 PREF.: 1 CHASSI: 9BWCA05W46T074901 KM:145488")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=HYPERLINK("https://rossileiloes.com.br/lote/detalhe/11198", "119")</f>
      </c>
      <c r="B129" s="4" t="s">
        <f>=HYPERLINK("https://rossileiloes.com.br/lote/detalhe/11198", " VW / KOMBI PLACA: LOTE RETIRADO DO LEILÃO PELA PREFEITURA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=HYPERLINK("https://rossileiloes.com.br/lote/detalhe/11195", "120")</f>
      </c>
      <c r="B130" s="4" t="s">
        <f>=HYPERLINK("https://rossileiloes.com.br/lote/detalhe/11195", " VW / SAVEIRO PLACA: BNZ8244 ANO: 1998 PREF.: 954 CHASSI: 9BWZZZ376XP505029 KM:149818")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=HYPERLINK("https://rossileiloes.com.br/lote/detalhe/11197", "121")</f>
      </c>
      <c r="B131" s="4" t="s">
        <f>=HYPERLINK("https://rossileiloes.com.br/lote/detalhe/11197", " VW / KOMBI PLACA: DBS2003 ANO: 2005 PREF.: 203 CHASSI: 9BWGB07XX6P005093 KM:74158")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=HYPERLINK("https://rossileiloes.com.br/lote/detalhe/11194", "122")</f>
      </c>
      <c r="B132" s="4" t="s">
        <f>=HYPERLINK("https://rossileiloes.com.br/lote/detalhe/11194", " MB / 312D SPRINTER PLACA: CZC7659 ANO: 2000 PREF.: 1810 CHASSI: 8AC6903311A550515 KM:347521")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17.500,00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=HYPERLINK("https://rossileiloes.com.br/lote/detalhe/11196", "123")</f>
      </c>
      <c r="B133" s="4" t="s">
        <f>=HYPERLINK("https://rossileiloes.com.br/lote/detalhe/11196", " VW / GOL 1.0 PLACA: DBS1943 ANO: 2005 PREF.: 43 CHASSI: 9BWCA05W76T074049 KM:186025")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7.800,00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=HYPERLINK("https://rossileiloes.com.br/lote/detalhe/11191", "124")</f>
      </c>
      <c r="B134" s="4" t="s">
        <f>=HYPERLINK("https://rossileiloes.com.br/lote/detalhe/11191", " VW / GOL 1.0 PLACA: DBS1932 ANO: 2005 PREF.: 39 CHASSI: 9BWCA05W76T074858 KM:217945")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=HYPERLINK("https://rossileiloes.com.br/lote/detalhe/11199", "125")</f>
      </c>
      <c r="B135" s="4" t="s">
        <f>=HYPERLINK("https://rossileiloes.com.br/lote/detalhe/11199", " VW / GOL PLACA: BNZ8242 ANO: 1998 PREF.: 952 CHASSI: 8AWZZZ377WA124523 KM:188329")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=HYPERLINK("https://rossileiloes.com.br/lote/detalhe/11193", "126")</f>
      </c>
      <c r="B136" s="4" t="s">
        <f>=HYPERLINK("https://rossileiloes.com.br/lote/detalhe/11193", " VW / KOMBI PLACA: DBA1815 ANO: 2001 PREF.: 1117 CHASSI: 9BWGB07X62P005182 KM:193786")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=HYPERLINK("https://rossileiloes.com.br/lote/detalhe/11201", "127")</f>
      </c>
      <c r="B137" s="4" t="s">
        <f>=HYPERLINK("https://rossileiloes.com.br/lote/detalhe/11201", " VW / KOMBI ESCOLAR PLACA: DBS7690 ANO: 2005 PREF.: 900 CHASSI: 9BWGB07X36P001015 KM:178959")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9.400,00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=HYPERLINK("https://rossileiloes.com.br/lote/detalhe/11192", "128")</f>
      </c>
      <c r="B138" s="4" t="s">
        <f>=HYPERLINK("https://rossileiloes.com.br/lote/detalhe/11192", " MB / GUINCHO 709 PLACA: CDZ3654 ANO: 1989 PREF.: 455 CHASSI: 9BM688102KB862766 KM:277078")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=HYPERLINK("https://rossileiloes.com.br/lote/detalhe/11114", "129")</f>
      </c>
      <c r="B139" s="4" t="s">
        <f>=HYPERLINK("https://rossileiloes.com.br/lote/detalhe/11114", " GM / VECTRA S/ELEGANCE PLACA: DBS2204 ANO: 2007 PREF.: 100 CHASSI: 9BGAB69W07B211274 KM:87609")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=HYPERLINK("https://rossileiloes.com.br/lote/detalhe/11129", "130")</f>
      </c>
      <c r="B140" s="4" t="s">
        <f>=HYPERLINK("https://rossileiloes.com.br/lote/detalhe/11129", " GM / VECTRA S/ELEGANCE PLACA: DBS2208 ANO: 2007 PREF.: 101 CHASSI: 9BGAB69W07B211925 KM:99042")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17.400,00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=HYPERLINK("https://rossileiloes.com.br/lote/detalhe/11117", "131")</f>
      </c>
      <c r="B141" s="4" t="s">
        <f>=HYPERLINK("https://rossileiloes.com.br/lote/detalhe/11117", " VW / GOL 1.0 PLACA: DBS1918 ANO: 2005 PREF.: 8 CHASSI: 9BWCA05WX6T074854 KM:178207")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=HYPERLINK("https://rossileiloes.com.br/lote/detalhe/11127", "132")</f>
      </c>
      <c r="B142" s="4" t="s">
        <f>=HYPERLINK("https://rossileiloes.com.br/lote/detalhe/11127", " PICADOR VERMEER QUANTIDADE: 1")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18.200,00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=HYPERLINK("https://rossileiloes.com.br/lote/detalhe/11115", "133")</f>
      </c>
      <c r="B143" s="4" t="s">
        <f>=HYPERLINK("https://rossileiloes.com.br/lote/detalhe/11115", " CORTADOR DE GRAMA TRAMONTINA QUANTIDADE: 2")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=HYPERLINK("https://rossileiloes.com.br/lote/detalhe/11124", "134")</f>
      </c>
      <c r="B144" s="4" t="s">
        <f>=HYPERLINK("https://rossileiloes.com.br/lote/detalhe/11124", " ELEVADOR DE VEÍCULOS QUANTIDADE: 1")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=HYPERLINK("https://rossileiloes.com.br/lote/detalhe/11116", "135")</f>
      </c>
      <c r="B145" s="4" t="s">
        <f>=HYPERLINK("https://rossileiloes.com.br/lote/detalhe/11116", " 1 CÂMBIO MODELO 1113 / 1 CÂMBIO MODELO 1114 / 1 CÂMBIO GM MODELO D20 / 1 MOTOR AT 1.0 8 VÁLVULAS (PARCIAL) / 1 BOMBA INJETORA MODELO 1214 /1 CÂMBIO S10 (FALTANDO PEÇAS) / 5 BOMBAS DE ALTA PRESSÃO / PEÇAS DIVERSAS USADAS")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4.600,00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=HYPERLINK("https://rossileiloes.com.br/lote/detalhe/11120", "136")</f>
      </c>
      <c r="B146" s="4" t="s">
        <f>=HYPERLINK("https://rossileiloes.com.br/lote/detalhe/11120", " HONDA / XR 250 TORNADO PLACA: CRX1648 ANO: 2007 PREF.: 828 CHASSI: 9C2MD34007R012023")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=HYPERLINK("https://rossileiloes.com.br/lote/detalhe/11200", "137")</f>
      </c>
      <c r="B147" s="4" t="s">
        <f>=HYPERLINK("https://rossileiloes.com.br/lote/detalhe/11200", " HONDA / XR 250 TORNADO PLACA: CRX1663 ANO: 2008 PREF.: 818 CHASSI: 9C2MD34008R010196")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=HYPERLINK("https://rossileiloes.com.br/lote/detalhe/11121", "138")</f>
      </c>
      <c r="B148" s="4" t="s">
        <f>=HYPERLINK("https://rossileiloes.com.br/lote/detalhe/11121", " HONDA / XR 250 TORNADO PLACA: CRX1645 ANO: 2007 PREF.: 827 CHASSI: 9C2MD34007R011996")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4.400,00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=HYPERLINK("https://rossileiloes.com.br/lote/detalhe/11202", "139")</f>
      </c>
      <c r="B149" s="4" t="s">
        <f>=HYPERLINK("https://rossileiloes.com.br/lote/detalhe/11202", " HONDA / XRE 300 PLACA: CRX1680 ANO: 2012 PREF.: 894 CHASSI: 9C2ND0910CR003836")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=HYPERLINK("https://rossileiloes.com.br/lote/detalhe/11128", "140")</f>
      </c>
      <c r="B150" s="4" t="s">
        <f>=HYPERLINK("https://rossileiloes.com.br/lote/detalhe/11128", " HONDA / XRE 300 PLACA: CRX1672 ANO: 2012 PREF.: 873 CHASSI: 9C2ND0910CR003716")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=HYPERLINK("https://rossileiloes.com.br/lote/detalhe/11204", "141")</f>
      </c>
      <c r="B151" s="4" t="s">
        <f>=HYPERLINK("https://rossileiloes.com.br/lote/detalhe/11204", " HONDA / XRE 300 PLACA: CRX1685 ANO: 2012 PREF.: 869 CHASSI: 9C2ND0910CR004006")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6.000,00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=HYPERLINK("https://rossileiloes.com.br/lote/detalhe/11126", "142")</f>
      </c>
      <c r="B152" s="4" t="s">
        <f>=HYPERLINK("https://rossileiloes.com.br/lote/detalhe/11126", " HONDA / XR 250 TORNADO PLACA: CRX1662 ANO: 2008 PREF.: 817 CHASSI: 9C2MD34008R010171")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4.600,00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=HYPERLINK("https://rossileiloes.com.br/lote/detalhe/11203", "143")</f>
      </c>
      <c r="B153" s="4" t="s">
        <f>=HYPERLINK("https://rossileiloes.com.br/lote/detalhe/11203", " HONDA / XR 250 TORNADO PLACA: CRX1661 ANO: 2008 PREF.: 816 CHASSI: 9C2MD34008R010204")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=HYPERLINK("https://rossileiloes.com.br/lote/detalhe/11122", "144")</f>
      </c>
      <c r="B154" s="4" t="s">
        <f>=HYPERLINK("https://rossileiloes.com.br/lote/detalhe/11122", " HONDA / XR 250 TORNADO PLACA: CRX1665 ANO: 2008 PREF.: 820 CHASSI: 9C2MD34008R010193")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=HYPERLINK("https://rossileiloes.com.br/lote/detalhe/11205", "145")</f>
      </c>
      <c r="B155" s="4" t="s">
        <f>=HYPERLINK("https://rossileiloes.com.br/lote/detalhe/11205", " YAMAHA / XTZ 250 PLACA: EHH0201 ANO: 2008 PREF.: 796 CHASSI: 9C6KG021080029900")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2.400,00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=HYPERLINK("https://rossileiloes.com.br/lote/detalhe/11123", "146")</f>
      </c>
      <c r="B156" s="4" t="s">
        <f>=HYPERLINK("https://rossileiloes.com.br/lote/detalhe/11123", " HONDA / XR 250 TORNADO PLACA: CRX1664 ANO: 2008 PREF.: 819 CHASSI: 9C2MD34008R010200")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=HYPERLINK("https://rossileiloes.com.br/lote/detalhe/11206", "147")</f>
      </c>
      <c r="B157" s="4" t="s">
        <f>=HYPERLINK("https://rossileiloes.com.br/lote/detalhe/11206", " YAMAHA / XTZ 125K PLACA: BYZ3625 ANO: 2005 PREF.: 794 CHASSI: 9C6KE038050025194")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=HYPERLINK("https://rossileiloes.com.br/lote/detalhe/11125", "148")</f>
      </c>
      <c r="B158" s="4" t="s">
        <f>=HYPERLINK("https://rossileiloes.com.br/lote/detalhe/11125", " HONDA / XRE 300 PLACA: CRX1684 ANO: 2012 PREF.: 875 CHASSI: 9C2ND0910CR004003")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6.600,00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=HYPERLINK("https://rossileiloes.com.br/lote/detalhe/11208", "149")</f>
      </c>
      <c r="B159" s="4" t="s">
        <f>=HYPERLINK("https://rossileiloes.com.br/lote/detalhe/11208", " HONDA / XRE 300 PLACA: CRX1681 ANO: 2012 PREF.: 882 CHASSI: 9C2ND0910CR003840")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=HYPERLINK("https://rossileiloes.com.br/lote/detalhe/11207", "150")</f>
      </c>
      <c r="B160" s="4" t="s">
        <f>=HYPERLINK("https://rossileiloes.com.br/lote/detalhe/11207", " HONDA / XR 250 TORNADO PLACA: CRX1659 ANO: 2008 PREF.: 814 CHASSI: 9C2MD34008R010133")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=HYPERLINK("https://rossileiloes.com.br/lote/detalhe/11130", "151")</f>
      </c>
      <c r="B161" s="4" t="s">
        <f>=HYPERLINK("https://rossileiloes.com.br/lote/detalhe/11130", " VW / GOL 1.0 LOTE RETIRADO DO LEILÃO PELA PREFEITURA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=HYPERLINK("https://rossileiloes.com.br/lote/detalhe/11118", "152")</f>
      </c>
      <c r="B162" s="4" t="s">
        <f>=HYPERLINK("https://rossileiloes.com.br/lote/detalhe/11118", " VW/GOL 16V POWER PLACA: DBA1801 ANO: 2001 PREF.: 110 CHASSI: 9BWCA05X12P037297")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=HYPERLINK("https://rossileiloes.com.br/lote/detalhe/11119", "153")</f>
      </c>
      <c r="B163" s="4" t="s">
        <f>=HYPERLINK("https://rossileiloes.com.br/lote/detalhe/11119", " MB / BAÚ 709 PLACA: BFW0176 ANO: 1994 PREF.: 456 CHASSI: 9BM688102RB038258 KM:185194")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31.000,00</t>
        </is>
      </c>
      <c r="F1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2026-06-07T04:27:36.00Z</dcterms:created>
  <dc:creator>Tellks Tecnologia</dc:creator>
  <cp:revision>0</cp:revision>
</cp:coreProperties>
</file>