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DIVERSIDADES E VARIEDADES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04/08/2023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=HYPERLINK("https://rossileiloes.com.br/lote/detalhe/189037", "000")</f>
      </c>
      <c r="B11" s="4" t="s">
        <f>=HYPERLINK("https://rossileiloes.com.br/lote/detalhe/189037", "MOTOR WEG W21 400 CV 1180 RPM 6 POLOS 4 TENSÕES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=HYPERLINK("https://rossileiloes.com.br/lote/detalhe/187756", "001")</f>
      </c>
      <c r="B12" s="4" t="s">
        <f>=HYPERLINK("https://rossileiloes.com.br/lote/detalhe/187756", " MOTOR 175 CV 1750 RPM 4 POLOS 380/660 VOLTS MARCA WEG FLANGE FF SEM PÉ")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21.000,00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=HYPERLINK("https://rossileiloes.com.br/lote/detalhe/187755", "002")</f>
      </c>
      <c r="B13" s="4" t="s">
        <f>=HYPERLINK("https://rossileiloes.com.br/lote/detalhe/187755", " Motor elétrico 300 CV 4 polos com flange sem pé - Marca Weg.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=HYPERLINK("https://rossileiloes.com.br/lote/detalhe/187757", "003")</f>
      </c>
      <c r="B14" s="4" t="s">
        <f>=HYPERLINK("https://rossileiloes.com.br/lote/detalhe/187757", " MOTOR 175 CV 1750 RPM 4 POLOS FLANGE FF SEM PÉ")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=HYPERLINK("https://rossileiloes.com.br/lote/detalhe/187752", "004")</f>
      </c>
      <c r="B15" s="4" t="s">
        <f>=HYPERLINK("https://rossileiloes.com.br/lote/detalhe/187752", " APROX. 5.300 KG DE TUBOS VARIADOS CONFORME ESPECIFICAÇÔES")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16.000,00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=HYPERLINK("https://rossileiloes.com.br/lote/detalhe/187680", "005")</f>
      </c>
      <c r="B16" s="4" t="s">
        <f>=HYPERLINK("https://rossileiloes.com.br/lote/detalhe/187680", " Bancada de teste Wabco")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13.000,00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=HYPERLINK("https://rossileiloes.com.br/lote/detalhe/187689", "006")</f>
      </c>
      <c r="B17" s="4" t="s">
        <f>=HYPERLINK("https://rossileiloes.com.br/lote/detalhe/187689", "GM Opala Comodoro Ano 1981/81. Álcool")</f>
      </c>
      <c r="C17" s="4" t="inlineStr">
        <is>
          <t>Vendido</t>
        </is>
      </c>
      <c r="D17" s="4" t="inlineStr">
        <is>
          <t>9</t>
        </is>
      </c>
      <c r="E17" s="5" t="inlineStr">
        <is>
          <t>9.000,00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=HYPERLINK("https://rossileiloes.com.br/lote/detalhe/187684", "007")</f>
      </c>
      <c r="B18" s="4" t="s">
        <f>=HYPERLINK("https://rossileiloes.com.br/lote/detalhe/187684", "Cápsula Saúna a vapor sem uso")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13.000,00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=HYPERLINK("https://rossileiloes.com.br/lote/detalhe/187635", "008")</f>
      </c>
      <c r="B19" s="4" t="s">
        <f>=HYPERLINK("https://rossileiloes.com.br/lote/detalhe/187635", "Chevrolet Blazer. Com Motor 6 CC não instalado. Ano 1997")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=HYPERLINK("https://rossileiloes.com.br/lote/detalhe/187754", "009")</f>
      </c>
      <c r="B20" s="4" t="s">
        <f>=HYPERLINK("https://rossileiloes.com.br/lote/detalhe/187754", " BALANÇA EMPACOTADORA")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8.500,00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=HYPERLINK("https://rossileiloes.com.br/lote/detalhe/187734", "010")</f>
      </c>
      <c r="B21" s="4" t="s">
        <f>=HYPERLINK("https://rossileiloes.com.br/lote/detalhe/187734", " Lote com Placas de Computador, processadores, roteadores, gabinetes de TV, cooler, modem, fontes, leitores de CD/DVD/ e leitores de cartão. Veja relação de itens.")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=HYPERLINK("https://rossileiloes.com.br/lote/detalhe/187736", "011")</f>
      </c>
      <c r="B22" s="4" t="s">
        <f>=HYPERLINK("https://rossileiloes.com.br/lote/detalhe/187736", " Lote com TVs, Placas de TVs, autofalantes de TVs, Placas de wi-fi, PLACA DE CAPTURA PIXEVIEW, e Placas Diversas. Veja relação de itens.")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=HYPERLINK("https://rossileiloes.com.br/lote/detalhe/187677", "012")</f>
      </c>
      <c r="B23" s="4" t="s">
        <f>=HYPERLINK("https://rossileiloes.com.br/lote/detalhe/187677", "1 contêiner de 6 mts")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=HYPERLINK("https://rossileiloes.com.br/lote/detalhe/187749", "013")</f>
      </c>
      <c r="B24" s="4" t="s">
        <f>=HYPERLINK("https://rossileiloes.com.br/lote/detalhe/187749", " Acessórios Diversos - Pós hospitalares - Vide relação em anexo.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=HYPERLINK("https://rossileiloes.com.br/lote/detalhe/187798", "014")</f>
      </c>
      <c r="B25" s="4" t="s">
        <f>=HYPERLINK("https://rossileiloes.com.br/lote/detalhe/187798", "Ford Pampa  Ano 1990 Motor AP 1.8")</f>
      </c>
      <c r="C25" s="4" t="inlineStr">
        <is>
          <t>Não vendido</t>
        </is>
      </c>
      <c r="D25" s="4" t="inlineStr">
        <is>
          <t>3</t>
        </is>
      </c>
      <c r="E25" s="5" t="inlineStr">
        <is>
          <t>3.000,00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=HYPERLINK("https://rossileiloes.com.br/lote/detalhe/187592", "015")</f>
      </c>
      <c r="B26" s="4" t="s">
        <f>=HYPERLINK("https://rossileiloes.com.br/lote/detalhe/187592", " MÁQUINA PARA FECHAR/ COLAR")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8.000,00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=HYPERLINK("https://rossileiloes.com.br/lote/detalhe/187791", "016")</f>
      </c>
      <c r="B27" s="4" t="s">
        <f>=HYPERLINK("https://rossileiloes.com.br/lote/detalhe/187791", " BARRIL DE CARVALHO DE 200 LITROS. CHEIOS DE CACHAÇA ENVELHECIDA A 4 ANOS")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=HYPERLINK("https://rossileiloes.com.br/lote/detalhe/187629", "017")</f>
      </c>
      <c r="B28" s="4" t="s">
        <f>=HYPERLINK("https://rossileiloes.com.br/lote/detalhe/187629", " cabine de jato de areia Nortof")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=HYPERLINK("https://rossileiloes.com.br/lote/detalhe/187767", "018")</f>
      </c>
      <c r="B29" s="4" t="s">
        <f>=HYPERLINK("https://rossileiloes.com.br/lote/detalhe/187767", "2 TROCADORES DE CALOR")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=HYPERLINK("https://rossileiloes.com.br/lote/detalhe/187599", "019")</f>
      </c>
      <c r="B30" s="4" t="s">
        <f>=HYPERLINK("https://rossileiloes.com.br/lote/detalhe/187599", "Caixa de direção de paleteira. Sem teste")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=HYPERLINK("https://rossileiloes.com.br/lote/detalhe/187598", "020")</f>
      </c>
      <c r="B31" s="4" t="s">
        <f>=HYPERLINK("https://rossileiloes.com.br/lote/detalhe/187598", "Lote de manequins de fibra com avarias.")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=HYPERLINK("https://rossileiloes.com.br/lote/detalhe/187593", "021")</f>
      </c>
      <c r="B32" s="4" t="s">
        <f>=HYPERLINK("https://rossileiloes.com.br/lote/detalhe/187593", " Lote de Moedas antigas: Espanha, Chile, Portugal e Brasil, moedas de prata, bronze e outras")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=HYPERLINK("https://rossileiloes.com.br/lote/detalhe/187601", "022")</f>
      </c>
      <c r="B33" s="4" t="s">
        <f>=HYPERLINK("https://rossileiloes.com.br/lote/detalhe/187601", "aprox. 80 pares de sapatos diversos modelos")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=HYPERLINK("https://rossileiloes.com.br/lote/detalhe/187768", "023")</f>
      </c>
      <c r="B34" s="4" t="s">
        <f>=HYPERLINK("https://rossileiloes.com.br/lote/detalhe/187768", "APROX. 142 ITENS: IMPRESSORAS, MONITORES, SCANER. CONFIRA RELAÇÃO")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=HYPERLINK("https://rossileiloes.com.br/lote/detalhe/187773", "024")</f>
      </c>
      <c r="B35" s="4" t="s">
        <f>=HYPERLINK("https://rossileiloes.com.br/lote/detalhe/187773", " 01 UN. - MOTOR 10 HP 380/660")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1.900,00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=HYPERLINK("https://rossileiloes.com.br/lote/detalhe/187787", "025")</f>
      </c>
      <c r="B36" s="4" t="s">
        <f>=HYPERLINK("https://rossileiloes.com.br/lote/detalhe/187787", " 01 UN. - MOTOR 10 HP 380/660")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1.900,00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=HYPERLINK("https://rossileiloes.com.br/lote/detalhe/187783", "026")</f>
      </c>
      <c r="B37" s="4" t="s">
        <f>=HYPERLINK("https://rossileiloes.com.br/lote/detalhe/187783", " 01 UN. - MOTOR 10 HP 380/660")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1.900,00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=HYPERLINK("https://rossileiloes.com.br/lote/detalhe/187594", "027")</f>
      </c>
      <c r="B38" s="4" t="s">
        <f>=HYPERLINK("https://rossileiloes.com.br/lote/detalhe/187594", "APROX. 37 UN  DE MOEDAS/ DINHEIRO ANTIGO (ver especificações)")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=HYPERLINK("https://rossileiloes.com.br/lote/detalhe/187778", "029")</f>
      </c>
      <c r="B39" s="4" t="s">
        <f>=HYPERLINK("https://rossileiloes.com.br/lote/detalhe/187778", " 01 UN. - MOTOR 10 HP 380/660")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1.900,00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=HYPERLINK("https://rossileiloes.com.br/lote/detalhe/187772", "032")</f>
      </c>
      <c r="B40" s="4" t="s">
        <f>=HYPERLINK("https://rossileiloes.com.br/lote/detalhe/187772", " 01 UN. - MOTOR 10 HP 380/660")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1.900,00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=HYPERLINK("https://rossileiloes.com.br/lote/detalhe/187770", "038")</f>
      </c>
      <c r="B41" s="4" t="s">
        <f>=HYPERLINK("https://rossileiloes.com.br/lote/detalhe/187770", " 02 FRITADEIRAS A GÁS")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2.100,00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=HYPERLINK("https://rossileiloes.com.br/lote/detalhe/187785", "039")</f>
      </c>
      <c r="B42" s="4" t="s">
        <f>=HYPERLINK("https://rossileiloes.com.br/lote/detalhe/187785", " SUCATA DE PEÇAS PARA MÁQUINA DE SORVETE EXPRESSO")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=HYPERLINK("https://rossileiloes.com.br/lote/detalhe/187774", "040")</f>
      </c>
      <c r="B43" s="4" t="s">
        <f>=HYPERLINK("https://rossileiloes.com.br/lote/detalhe/187774", " 50 BONÉS SORTIDOS")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=HYPERLINK("https://rossileiloes.com.br/lote/detalhe/187784", "041")</f>
      </c>
      <c r="B44" s="4" t="s">
        <f>=HYPERLINK("https://rossileiloes.com.br/lote/detalhe/187784", " FORNO TURBO A GÁS")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=HYPERLINK("https://rossileiloes.com.br/lote/detalhe/187775", "043")</f>
      </c>
      <c r="B45" s="4" t="s">
        <f>=HYPERLINK("https://rossileiloes.com.br/lote/detalhe/187775", "120 COPOS (EMBALAGENS DE 8 UN DE LONG)")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120,00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=HYPERLINK("https://rossileiloes.com.br/lote/detalhe/187771", "044")</f>
      </c>
      <c r="B46" s="4" t="s">
        <f>=HYPERLINK("https://rossileiloes.com.br/lote/detalhe/187771", " 80 COPOS (EMBALAGENS DE 8 UN DE LONG)")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=HYPERLINK("https://rossileiloes.com.br/lote/detalhe/187782", "049")</f>
      </c>
      <c r="B47" s="4" t="s">
        <f>=HYPERLINK("https://rossileiloes.com.br/lote/detalhe/187782", " 1 CAIXA DE REDUÇÃO SEW EURO DRIVE NO ESTADO")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=HYPERLINK("https://rossileiloes.com.br/lote/detalhe/187786", "050")</f>
      </c>
      <c r="B48" s="4" t="s">
        <f>=HYPERLINK("https://rossileiloes.com.br/lote/detalhe/187786", " 1 CAIXA DE REDUÇÃO SEW EURO DRIVE NO ESTADO")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=HYPERLINK("https://rossileiloes.com.br/lote/detalhe/187780", "051")</f>
      </c>
      <c r="B49" s="4" t="s">
        <f>=HYPERLINK("https://rossileiloes.com.br/lote/detalhe/187780", " 1 CAIXA DE REDUÇÃO SEW EURO DRIVE NO ESTADO")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=HYPERLINK("https://rossileiloes.com.br/lote/detalhe/187781", "054")</f>
      </c>
      <c r="B50" s="4" t="s">
        <f>=HYPERLINK("https://rossileiloes.com.br/lote/detalhe/187781", " 1 CAIXA DE REDUÇÃO SEW EURO DRIVE NO ESTADO")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=HYPERLINK("https://rossileiloes.com.br/lote/detalhe/187831", "055")</f>
      </c>
      <c r="B51" s="4" t="s">
        <f>=HYPERLINK("https://rossileiloes.com.br/lote/detalhe/187831", "CARRETINHA ESPETEIRA A GÁS - SEM PLACA - COM NOTA FISCAL")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2.900,00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=HYPERLINK("https://rossileiloes.com.br/lote/detalhe/189187", "056")</f>
      </c>
      <c r="B52" s="4" t="s">
        <f>=HYPERLINK("https://rossileiloes.com.br/lote/detalhe/189187", " 1 CEDULEIRA / NOTEIRO (VENDING MACHINE) NO ESTADO")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=HYPERLINK("https://rossileiloes.com.br/lote/detalhe/189190", "057")</f>
      </c>
      <c r="B53" s="4" t="s">
        <f>=HYPERLINK("https://rossileiloes.com.br/lote/detalhe/189190", " CONJUNTO DE CHURRASCO ( 14 PÇS)   SUPORTE")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180,00</t>
        </is>
      </c>
      <c r="F53" s="4" t="inlineStr">
        <is>
          <t>20.00</t>
        </is>
      </c>
    </row>
    <row collapsed="false" customFormat="false" customHeight="false" hidden="false" ht="12.1" outlineLevel="0" r="54">
      <c r="A54" s="5" t="s">
        <f>=HYPERLINK("https://rossileiloes.com.br/lote/detalhe/189185", "058")</f>
      </c>
      <c r="B54" s="4" t="s">
        <f>=HYPERLINK("https://rossileiloes.com.br/lote/detalhe/189185", " CONJUNTO DE CHURRASCO ( 14 PÇS)   SUPORTE")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180,00</t>
        </is>
      </c>
      <c r="F54" s="4" t="inlineStr">
        <is>
          <t>20.00</t>
        </is>
      </c>
    </row>
    <row collapsed="false" customFormat="false" customHeight="false" hidden="false" ht="12.1" outlineLevel="0" r="55">
      <c r="A55" s="5" t="s">
        <f>=HYPERLINK("https://rossileiloes.com.br/lote/detalhe/189186", "059")</f>
      </c>
      <c r="B55" s="4" t="s">
        <f>=HYPERLINK("https://rossileiloes.com.br/lote/detalhe/189186", " CONJUNTO DE CHURRASCO ( 14 PÇS)   SUPORTE")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180,00</t>
        </is>
      </c>
      <c r="F55" s="4" t="inlineStr">
        <is>
          <t>20.00</t>
        </is>
      </c>
    </row>
    <row collapsed="false" customFormat="false" customHeight="false" hidden="false" ht="12.1" outlineLevel="0" r="56">
      <c r="A56" s="5" t="s">
        <f>=HYPERLINK("https://rossileiloes.com.br/lote/detalhe/189188", "060")</f>
      </c>
      <c r="B56" s="4" t="s">
        <f>=HYPERLINK("https://rossileiloes.com.br/lote/detalhe/189188", " APROX. 25 BEBEDOUROS / PURIFICADORES - SUCATA")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20.00</t>
        </is>
      </c>
    </row>
    <row collapsed="false" customFormat="false" customHeight="false" hidden="false" ht="12.1" outlineLevel="0" r="57">
      <c r="A57" s="5" t="s">
        <f>=HYPERLINK("https://rossileiloes.com.br/lote/detalhe/189191", "061")</f>
      </c>
      <c r="B57" s="4" t="s">
        <f>=HYPERLINK("https://rossileiloes.com.br/lote/detalhe/189191", " 5 LAVADORAS - ACOMPANHA 5 MANGUEIRAS COM PISTOLA. SUCATA")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400,00</t>
        </is>
      </c>
      <c r="F57" s="4" t="inlineStr">
        <is>
          <t>30.00</t>
        </is>
      </c>
    </row>
    <row collapsed="false" customFormat="false" customHeight="false" hidden="false" ht="12.1" outlineLevel="0" r="58">
      <c r="A58" s="5" t="s">
        <f>=HYPERLINK("https://rossileiloes.com.br/lote/detalhe/189192", "062")</f>
      </c>
      <c r="B58" s="4" t="s">
        <f>=HYPERLINK("https://rossileiloes.com.br/lote/detalhe/189192", " 5 LAVADORAS - ACOMPANHA 5 MANGUEIRAS COM PISTOLA. SUCATA")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400,00</t>
        </is>
      </c>
      <c r="F58" s="4" t="inlineStr">
        <is>
          <t>30.00</t>
        </is>
      </c>
    </row>
    <row collapsed="false" customFormat="false" customHeight="false" hidden="false" ht="12.1" outlineLevel="0" r="59">
      <c r="A59" s="5" t="s">
        <f>=HYPERLINK("https://rossileiloes.com.br/lote/detalhe/189184", "063")</f>
      </c>
      <c r="B59" s="4" t="s">
        <f>=HYPERLINK("https://rossileiloes.com.br/lote/detalhe/189184", " 5 LAVADORAS - ACOMPANHA 5 MANGUEIRAS COM PISTOLA. SUCATA")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400,00</t>
        </is>
      </c>
      <c r="F59" s="4" t="inlineStr">
        <is>
          <t>30.00</t>
        </is>
      </c>
    </row>
    <row collapsed="false" customFormat="false" customHeight="false" hidden="false" ht="12.1" outlineLevel="0" r="60">
      <c r="A60" s="5" t="s">
        <f>=HYPERLINK("https://rossileiloes.com.br/lote/detalhe/189189", "064")</f>
      </c>
      <c r="B60" s="4" t="s">
        <f>=HYPERLINK("https://rossileiloes.com.br/lote/detalhe/189189", " COMPRESSOR DE AR - FUNCIONANDO")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700,00</t>
        </is>
      </c>
      <c r="F60" s="4" t="inlineStr">
        <is>
          <t>30.00</t>
        </is>
      </c>
    </row>
    <row collapsed="false" customFormat="false" customHeight="false" hidden="false" ht="12.1" outlineLevel="0" r="61">
      <c r="A61" s="5" t="s">
        <f>=HYPERLINK("https://rossileiloes.com.br/lote/detalhe/187827", "070")</f>
      </c>
      <c r="B61" s="4" t="s">
        <f>=HYPERLINK("https://rossileiloes.com.br/lote/detalhe/187827", "Transmissor de pressão Endress Hauser PMD75-5VV28/0")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=HYPERLINK("https://rossileiloes.com.br/lote/detalhe/187828", "071")</f>
      </c>
      <c r="B62" s="4" t="s">
        <f>=HYPERLINK("https://rossileiloes.com.br/lote/detalhe/187828", "Medidor de vazão e interruptor. Mod. DS01")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80,00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=HYPERLINK("https://rossileiloes.com.br/lote/detalhe/187829", "072")</f>
      </c>
      <c r="B63" s="4" t="s">
        <f>=HYPERLINK("https://rossileiloes.com.br/lote/detalhe/187829", "Transmissor de pressão Manométrica Marca SIEMENS. Mod: D-76181")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=HYPERLINK("https://rossileiloes.com.br/lote/detalhe/187766", "073")</f>
      </c>
      <c r="B64" s="4" t="s">
        <f>=HYPERLINK("https://rossileiloes.com.br/lote/detalhe/187766", " BUFFET REFRIGERADO EM INOX C/ 3 GNS")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=HYPERLINK("https://rossileiloes.com.br/lote/detalhe/187765", "074")</f>
      </c>
      <c r="B65" s="4" t="s">
        <f>=HYPERLINK("https://rossileiloes.com.br/lote/detalhe/187765", " TONERS DIVERSOS")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=HYPERLINK("https://rossileiloes.com.br/lote/detalhe/187764", "075")</f>
      </c>
      <c r="B66" s="4" t="s">
        <f>=HYPERLINK("https://rossileiloes.com.br/lote/detalhe/187764", " ESCRIVANINHAS DIVERSAS DESMONTADAS")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=HYPERLINK("https://rossileiloes.com.br/lote/detalhe/187763", "076")</f>
      </c>
      <c r="B67" s="4" t="s">
        <f>=HYPERLINK("https://rossileiloes.com.br/lote/detalhe/187763", " MANGUEIRAS DIVERSAS")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=HYPERLINK("https://rossileiloes.com.br/lote/detalhe/187825", "077")</f>
      </c>
      <c r="B68" s="4" t="s">
        <f>=HYPERLINK("https://rossileiloes.com.br/lote/detalhe/187825", " EXAUSTOR DESUMIDIFICADOR")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=HYPERLINK("https://rossileiloes.com.br/lote/detalhe/187826", "078")</f>
      </c>
      <c r="B69" s="4" t="s">
        <f>=HYPERLINK("https://rossileiloes.com.br/lote/detalhe/187826", " GERADOR DE ENERGIA À GASOLINA TOYAMA; CAP.: 7KVA")</f>
      </c>
      <c r="C69" s="4" t="inlineStr">
        <is>
          <t>Vendido</t>
        </is>
      </c>
      <c r="D69" s="4" t="inlineStr">
        <is>
          <t>1</t>
        </is>
      </c>
      <c r="E69" s="5" t="inlineStr">
        <is>
          <t>300,00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=HYPERLINK("https://rossileiloes.com.br/lote/detalhe/187668", "100")</f>
      </c>
      <c r="B70" s="4" t="s">
        <f>=HYPERLINK("https://rossileiloes.com.br/lote/detalhe/187668", " Kit com 2 Bolsas em Couro, sendo: 01 Bolsa verde água em couro legítimo e 01 Bolsa prata velho em couro legítimo e trabalhado na parte frontal.")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=HYPERLINK("https://rossileiloes.com.br/lote/detalhe/187670", "101")</f>
      </c>
      <c r="B71" s="4" t="s">
        <f>=HYPERLINK("https://rossileiloes.com.br/lote/detalhe/187670", " Kit com 2 Bolsas em Couro legítimo sendo: 1 Bolsa em couro nas cores marrom, branco, bege e laranja. E 1 Bolsa bege em couro legítimo.")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=HYPERLINK("https://rossileiloes.com.br/lote/detalhe/187672", "102")</f>
      </c>
      <c r="B72" s="4" t="s">
        <f>=HYPERLINK("https://rossileiloes.com.br/lote/detalhe/187672", " Kit com 2 bolsas em Couro sendo: 01 Bolsa em couro legítimo nos tons de bege. E 01 Bolsa de couro legitimo na cor preta")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=HYPERLINK("https://rossileiloes.com.br/lote/detalhe/187674", "103")</f>
      </c>
      <c r="B73" s="4" t="s">
        <f>=HYPERLINK("https://rossileiloes.com.br/lote/detalhe/187674", " Kit com 2 bolsas em Couro sendo: 01 Bolsa em couro legítimo na cor preta. E 01 Bolsa em couro legítimo no estilo patchwork em tons de marrom, bege, croco bege e branco.")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=HYPERLINK("https://rossileiloes.com.br/lote/detalhe/187673", "104")</f>
      </c>
      <c r="B74" s="4" t="s">
        <f>=HYPERLINK("https://rossileiloes.com.br/lote/detalhe/187673", " Kit com 2 Bolsas em Couro sendo: 01 Bolsa preta em couro legítimo. E 01 Bolsa em couro legítimo no estilo patchwork em tons de laranja, bege e croco bege.")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=HYPERLINK("https://rossileiloes.com.br/lote/detalhe/187669", "105")</f>
      </c>
      <c r="B75" s="4" t="s">
        <f>=HYPERLINK("https://rossileiloes.com.br/lote/detalhe/187669", " Kit com 2 Bolsas em Couro sendo: 01 Bolsa em couro legítimo em tons de bege e croco bege. E 01 Bolsa em couro legítimo no estilo patchwork em tons de marrom e mostarda.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=HYPERLINK("https://rossileiloes.com.br/lote/detalhe/187671", "106")</f>
      </c>
      <c r="B76" s="4" t="s">
        <f>=HYPERLINK("https://rossileiloes.com.br/lote/detalhe/187671", " Kit com 3 Bolsas em Couro sendo: 01 Bolsa em couro legítimo no estilo patchwork em tons de laranja, bege e tons metálicos; 01 Bolsa em couro legítimo na cor rosa em estilo croco; e 01 Bolsa em couro legítimo na cor branca.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=HYPERLINK("https://rossileiloes.com.br/lote/detalhe/187675", "107")</f>
      </c>
      <c r="B77" s="4" t="s">
        <f>=HYPERLINK("https://rossileiloes.com.br/lote/detalhe/187675", " Kit com 3 Bolsas em Couro sendo: 01 Bolsa branca escuro em couro legítimo com três aberturas; 01 Bolsa em couro legítimo na cor vermelha com fechamento em ima; e 01 Bolsa em couro legítimo nas cores vinho e preta.")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=HYPERLINK("https://rossileiloes.com.br/lote/detalhe/187676", "108")</f>
      </c>
      <c r="B78" s="4" t="s">
        <f>=HYPERLINK("https://rossileiloes.com.br/lote/detalhe/187676", " Kit com 5 Bolsas em Couro sendo: 01 Bolsa vermelha em couro legítimo; 01 Bolsa em couro legítimo na cor nude com fechamento em ziper; 01 Bolsa em couro legítimo nas cores vermelho e branca; 01 Bolsa em couro legítimo na cor branca com fechamento em ziper e detalhes em babado; e 01 Bolsa prata velho")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=HYPERLINK("https://rossileiloes.com.br/lote/detalhe/187789", "109")</f>
      </c>
      <c r="B79" s="4" t="s">
        <f>=HYPERLINK("https://rossileiloes.com.br/lote/detalhe/187789", "[ VÍDEO ] ÓCULOS DE SOL RAY-BAN WAYFARER ORIGINAL. SEM USO. PRETO CÓDIGO DO MODELO: RB2140 901/A 50-22 3N - ITALIANO")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250,00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=HYPERLINK("https://rossileiloes.com.br/lote/detalhe/187769", "110")</f>
      </c>
      <c r="B80" s="4" t="s">
        <f>=HYPERLINK("https://rossileiloes.com.br/lote/detalhe/187769", "CARRETILHA ABU-GARCIA 7000 HIGH SPEED PERFIL ALTO MODELO: AMBASSADEUR 7000 HIGH SPEED")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=HYPERLINK("https://rossileiloes.com.br/lote/detalhe/187790", "111")</f>
      </c>
      <c r="B81" s="4" t="s">
        <f>=HYPERLINK("https://rossileiloes.com.br/lote/detalhe/187790", "ÓCULOS DE SOL RAY-BAN CARAVAN ORIGINAL. USADO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=HYPERLINK("https://rossileiloes.com.br/lote/detalhe/187794", "112")</f>
      </c>
      <c r="B82" s="4" t="s">
        <f>=HYPERLINK("https://rossileiloes.com.br/lote/detalhe/187794", "CARRETILHA KUMASAMA KET 300 MANIV. DIREITA PERFIL ALTO MODELO: KET 300")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=HYPERLINK("https://rossileiloes.com.br/lote/detalhe/187795", "113")</f>
      </c>
      <c r="B83" s="4" t="s">
        <f>=HYPERLINK("https://rossileiloes.com.br/lote/detalhe/187795", "CARRETILHA ABU-GARCIA 5500 C3 DIREITO PERFIL ALTO MODELO: AMBASSADEUR 5500 C3")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=HYPERLINK("https://rossileiloes.com.br/lote/detalhe/187682", "131")</f>
      </c>
      <c r="B84" s="4" t="s">
        <f>=HYPERLINK("https://rossileiloes.com.br/lote/detalhe/187682", " Maquina de rebitar freio")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6.200,00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=HYPERLINK("https://rossileiloes.com.br/lote/detalhe/187681", "132")</f>
      </c>
      <c r="B85" s="4" t="s">
        <f>=HYPERLINK("https://rossileiloes.com.br/lote/detalhe/187681", " Maquina de rebitar freio")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6.200,00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=HYPERLINK("https://rossileiloes.com.br/lote/detalhe/187683", "133")</f>
      </c>
      <c r="B86" s="4" t="s">
        <f>=HYPERLINK("https://rossileiloes.com.br/lote/detalhe/187683", "01 bicicleta cargueira")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650,00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=HYPERLINK("https://rossileiloes.com.br/lote/detalhe/187678", "138")</f>
      </c>
      <c r="B87" s="4" t="s">
        <f>=HYPERLINK("https://rossileiloes.com.br/lote/detalhe/187678", " 9 conjuntos de filtro combustível  Agco - Valtra")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=HYPERLINK("https://rossileiloes.com.br/lote/detalhe/187679", "139")</f>
      </c>
      <c r="B88" s="4" t="s">
        <f>=HYPERLINK("https://rossileiloes.com.br/lote/detalhe/187679", " 7 filtros Tecfil  PSL523")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3.000,00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=HYPERLINK("https://rossileiloes.com.br/lote/detalhe/187797", "345")</f>
      </c>
      <c r="B89" s="4" t="s">
        <f>=HYPERLINK("https://rossileiloes.com.br/lote/detalhe/187797", "TINTA ASFALTICA VEDACIT - TAMBOR 200 LTS")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=HYPERLINK("https://rossileiloes.com.br/lote/detalhe/187796", "346")</f>
      </c>
      <c r="B90" s="4" t="s">
        <f>=HYPERLINK("https://rossileiloes.com.br/lote/detalhe/187796", "TINTA ASFALTICA VEDACIT - TAMBOR 200 LTS")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800,00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=HYPERLINK("https://rossileiloes.com.br/lote/detalhe/187600", "347")</f>
      </c>
      <c r="B91" s="4" t="s">
        <f>=HYPERLINK("https://rossileiloes.com.br/lote/detalhe/187600", " 4 telas de retroprojetores sendo: 2 com tripé e 2 sem")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=HYPERLINK("https://rossileiloes.com.br/lote/detalhe/187602", "348")</f>
      </c>
      <c r="B92" s="4" t="s">
        <f>=HYPERLINK("https://rossileiloes.com.br/lote/detalhe/187602", " 6 luzes de emergência sendo 5 com baterias e 1 sem")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=HYPERLINK("https://rossileiloes.com.br/lote/detalhe/187760", "353")</f>
      </c>
      <c r="B93" s="4" t="s">
        <f>=HYPERLINK("https://rossileiloes.com.br/lote/detalhe/187760", " ASPIRADOR DE PÓ MIDEA / SEM USO. SEM GARANTIA.")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=HYPERLINK("https://rossileiloes.com.br/lote/detalhe/187759", "354")</f>
      </c>
      <c r="B94" s="4" t="s">
        <f>=HYPERLINK("https://rossileiloes.com.br/lote/detalhe/187759", " ASPIRADOR DE PÓ MIDEA / SEM USO. SEM GARANTIA.")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=HYPERLINK("https://rossileiloes.com.br/lote/detalhe/187761", "356")</f>
      </c>
      <c r="B95" s="4" t="s">
        <f>=HYPERLINK("https://rossileiloes.com.br/lote/detalhe/187761", " ASPIRADOR DE PÓ MIDEA / SEM USO. SEM GARANTIA.")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=HYPERLINK("https://rossileiloes.com.br/lote/detalhe/187762", "374")</f>
      </c>
      <c r="B96" s="4" t="s">
        <f>=HYPERLINK("https://rossileiloes.com.br/lote/detalhe/187762", " AR CONDICIOINADO PORTÁTIL / NÃO GELA / SEM GARANTIA")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=HYPERLINK("https://rossileiloes.com.br/lote/detalhe/187799", "1119")</f>
      </c>
      <c r="B97" s="4" t="s">
        <f>=HYPERLINK("https://rossileiloes.com.br/lote/detalhe/187799", "Bebedouro de água Marca Pologel")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600,00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=HYPERLINK("https://rossileiloes.com.br/lote/detalhe/187758", "1120")</f>
      </c>
      <c r="B98" s="4" t="s">
        <f>=HYPERLINK("https://rossileiloes.com.br/lote/detalhe/187758", "3 mesas para montar")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900,00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=HYPERLINK("https://rossileiloes.com.br/lote/detalhe/187729", "1121")</f>
      </c>
      <c r="B99" s="4" t="s">
        <f>=HYPERLINK("https://rossileiloes.com.br/lote/detalhe/187729", " Rádio")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=HYPERLINK("https://rossileiloes.com.br/lote/detalhe/187726", "1122")</f>
      </c>
      <c r="B100" s="4" t="s">
        <f>=HYPERLINK("https://rossileiloes.com.br/lote/detalhe/187726", " Rádio")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=HYPERLINK("https://rossileiloes.com.br/lote/detalhe/187733", "1123")</f>
      </c>
      <c r="B101" s="4" t="s">
        <f>=HYPERLINK("https://rossileiloes.com.br/lote/detalhe/187733", " Rádio")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=HYPERLINK("https://rossileiloes.com.br/lote/detalhe/187727", "1124")</f>
      </c>
      <c r="B102" s="4" t="s">
        <f>=HYPERLINK("https://rossileiloes.com.br/lote/detalhe/187727", " lote com 10 peças bombas para água com fonte 110v ou 220v")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1.200,00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=HYPERLINK("https://rossileiloes.com.br/lote/detalhe/187732", "1126")</f>
      </c>
      <c r="B103" s="4" t="s">
        <f>=HYPERLINK("https://rossileiloes.com.br/lote/detalhe/187732", " compressor")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1.500,00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=HYPERLINK("https://rossileiloes.com.br/lote/detalhe/187731", "1127")</f>
      </c>
      <c r="B104" s="4" t="s">
        <f>=HYPERLINK("https://rossileiloes.com.br/lote/detalhe/187731", " projetor de filmes 8mm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900,00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=HYPERLINK("https://rossileiloes.com.br/lote/detalhe/187728", "1129")</f>
      </c>
      <c r="B105" s="4" t="s">
        <f>=HYPERLINK("https://rossileiloes.com.br/lote/detalhe/187728", " autocrave")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900,00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=HYPERLINK("https://rossileiloes.com.br/lote/detalhe/187730", "1130")</f>
      </c>
      <c r="B106" s="4" t="s">
        <f>=HYPERLINK("https://rossileiloes.com.br/lote/detalhe/187730", " esteira")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900,00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=HYPERLINK("https://rossileiloes.com.br/lote/detalhe/187596", "1213")</f>
      </c>
      <c r="B107" s="4" t="s">
        <f>=HYPERLINK("https://rossileiloes.com.br/lote/detalhe/187596", " INJETORA AILÉE, TIPO BA, 60 CICLOS")</f>
      </c>
      <c r="C107" s="4" t="inlineStr">
        <is>
          <t>Vendido</t>
        </is>
      </c>
      <c r="D107" s="4" t="inlineStr">
        <is>
          <t>1</t>
        </is>
      </c>
      <c r="E107" s="5" t="inlineStr">
        <is>
          <t>300,00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=HYPERLINK("https://rossileiloes.com.br/lote/detalhe/187595", "1214")</f>
      </c>
      <c r="B108" s="4" t="s">
        <f>=HYPERLINK("https://rossileiloes.com.br/lote/detalhe/187595", " INJETORA AILÉE, TIPO BA, 60 CICLOS")</f>
      </c>
      <c r="C108" s="4" t="inlineStr">
        <is>
          <t>Vendido</t>
        </is>
      </c>
      <c r="D108" s="4" t="inlineStr">
        <is>
          <t>1</t>
        </is>
      </c>
      <c r="E108" s="5" t="inlineStr">
        <is>
          <t>300,00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=HYPERLINK("https://rossileiloes.com.br/lote/detalhe/187597", "1216")</f>
      </c>
      <c r="B109" s="4" t="s">
        <f>=HYPERLINK("https://rossileiloes.com.br/lote/detalhe/187597", " INJETORA AILÉE, TIPO BA, 60 CICLOS")</f>
      </c>
      <c r="C109" s="4" t="inlineStr">
        <is>
          <t>Vendido</t>
        </is>
      </c>
      <c r="D109" s="4" t="inlineStr">
        <is>
          <t>1</t>
        </is>
      </c>
      <c r="E109" s="5" t="inlineStr">
        <is>
          <t>300,00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=HYPERLINK("https://rossileiloes.com.br/lote/detalhe/187691", "1221")</f>
      </c>
      <c r="B110" s="4" t="s">
        <f>=HYPERLINK("https://rossileiloes.com.br/lote/detalhe/187691", "Aprox. 25 Moldes para injeção de Zamak. Veja especificações;")</f>
      </c>
      <c r="C110" s="4" t="inlineStr">
        <is>
          <t>Vendido</t>
        </is>
      </c>
      <c r="D110" s="4" t="inlineStr">
        <is>
          <t>2</t>
        </is>
      </c>
      <c r="E110" s="5" t="inlineStr">
        <is>
          <t>3.000,00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=HYPERLINK("https://rossileiloes.com.br/lote/detalhe/187716", "1248")</f>
      </c>
      <c r="B111" s="4" t="s">
        <f>=HYPERLINK("https://rossileiloes.com.br/lote/detalhe/187716", "Aprox. 09  Moldes para injeção de Nylon. Veja especificações.")</f>
      </c>
      <c r="C111" s="4" t="inlineStr">
        <is>
          <t>Vendido</t>
        </is>
      </c>
      <c r="D111" s="4" t="inlineStr">
        <is>
          <t>1</t>
        </is>
      </c>
      <c r="E111" s="5" t="inlineStr">
        <is>
          <t>900,00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=HYPERLINK("https://rossileiloes.com.br/lote/detalhe/187721", "1256")</f>
      </c>
      <c r="B112" s="4" t="s">
        <f>=HYPERLINK("https://rossileiloes.com.br/lote/detalhe/187721", " 06 Moldes Sem indentificação. Para injeção de Nylon")</f>
      </c>
      <c r="C112" s="4" t="inlineStr">
        <is>
          <t>Vendido</t>
        </is>
      </c>
      <c r="D112" s="4" t="inlineStr">
        <is>
          <t>1</t>
        </is>
      </c>
      <c r="E112" s="5" t="inlineStr">
        <is>
          <t>300,00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=HYPERLINK("https://rossileiloes.com.br/lote/detalhe/187603", "2003")</f>
      </c>
      <c r="B113" s="4" t="s">
        <f>=HYPERLINK("https://rossileiloes.com.br/lote/detalhe/187603", " Fogão industrial 6 bocas duplas Cozil com forno todo em inox")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3.800,00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=HYPERLINK("https://rossileiloes.com.br/lote/detalhe/187612", "2006")</f>
      </c>
      <c r="B114" s="4" t="s">
        <f>=HYPERLINK("https://rossileiloes.com.br/lote/detalhe/187612", " balcão refrigerado com pedra de granito e pia inox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1.200,00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=HYPERLINK("https://rossileiloes.com.br/lote/detalhe/187608", "2007")</f>
      </c>
      <c r="B115" s="4" t="s">
        <f>=HYPERLINK("https://rossileiloes.com.br/lote/detalhe/187608", " câmera fotográfica Zenit 122 ml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650,00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=HYPERLINK("https://rossileiloes.com.br/lote/detalhe/187604", "2011")</f>
      </c>
      <c r="B116" s="4" t="s">
        <f>=HYPERLINK("https://rossileiloes.com.br/lote/detalhe/187604", " bomba de vácuo hf 55CFN")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5.500,00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=HYPERLINK("https://rossileiloes.com.br/lote/detalhe/187611", "2014")</f>
      </c>
      <c r="B117" s="4" t="s">
        <f>=HYPERLINK("https://rossileiloes.com.br/lote/detalhe/187611", " máquina de fumaça sem teste de funcionamento e canhão de luz funcionando")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900,00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=HYPERLINK("https://rossileiloes.com.br/lote/detalhe/187605", "2015")</f>
      </c>
      <c r="B118" s="4" t="s">
        <f>=HYPERLINK("https://rossileiloes.com.br/lote/detalhe/187605", " reciver gradiente no estado")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=HYPERLINK("https://rossileiloes.com.br/lote/detalhe/187610", "2020")</f>
      </c>
      <c r="B119" s="4" t="s">
        <f>=HYPERLINK("https://rossileiloes.com.br/lote/detalhe/187610", " ar condicionado Springer 7500 btu sem teste de funcionamento")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450,00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=HYPERLINK("https://rossileiloes.com.br/lote/detalhe/187618", "2022")</f>
      </c>
      <c r="B120" s="4" t="s">
        <f>=HYPERLINK("https://rossileiloes.com.br/lote/detalhe/187618", " máquina de costura indústria reta Singer no estado")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650,00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=HYPERLINK("https://rossileiloes.com.br/lote/detalhe/187614", "2024")</f>
      </c>
      <c r="B121" s="4" t="s">
        <f>=HYPERLINK("https://rossileiloes.com.br/lote/detalhe/187614", " martelo rompedor pneumático no estado")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1.900,00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=HYPERLINK("https://rossileiloes.com.br/lote/detalhe/187613", "2026")</f>
      </c>
      <c r="B122" s="4" t="s">
        <f>=HYPERLINK("https://rossileiloes.com.br/lote/detalhe/187613", " sucata de martelos rompedores aproximadamente 30 peças")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1.900,00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=HYPERLINK("https://rossileiloes.com.br/lote/detalhe/187617", "2028")</f>
      </c>
      <c r="B123" s="4" t="s">
        <f>=HYPERLINK("https://rossileiloes.com.br/lote/detalhe/187617", " motor estacionário Honda 5.5cv")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600,00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=HYPERLINK("https://rossileiloes.com.br/lote/detalhe/187609", "2029")</f>
      </c>
      <c r="B124" s="4" t="s">
        <f>=HYPERLINK("https://rossileiloes.com.br/lote/detalhe/187609", " vibrador de concreto vibromak 4 peças no estado")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1.900,00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=HYPERLINK("https://rossileiloes.com.br/lote/detalhe/187685", "2031")</f>
      </c>
      <c r="B125" s="4" t="s">
        <f>=HYPERLINK("https://rossileiloes.com.br/lote/detalhe/187685", " serra circular 9 peças no estado sem teste")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700,00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=HYPERLINK("https://rossileiloes.com.br/lote/detalhe/187619", "2032")</f>
      </c>
      <c r="B126" s="4" t="s">
        <f>=HYPERLINK("https://rossileiloes.com.br/lote/detalhe/187619", " máquina de gelo Springer ace maker modelo icma 0158b sem teste de funcionamento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900,00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=HYPERLINK("https://rossileiloes.com.br/lote/detalhe/187606", "2033")</f>
      </c>
      <c r="B127" s="4" t="s">
        <f>=HYPERLINK("https://rossileiloes.com.br/lote/detalhe/187606", " descascador de legumes Hobart no estado")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900,00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=HYPERLINK("https://rossileiloes.com.br/lote/detalhe/187616", "2034")</f>
      </c>
      <c r="B128" s="4" t="s">
        <f>=HYPERLINK("https://rossileiloes.com.br/lote/detalhe/187616", " aquecedor de ar Britânia sem teste de funcionamento")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=HYPERLINK("https://rossileiloes.com.br/lote/detalhe/187607", "2035")</f>
      </c>
      <c r="B129" s="4" t="s">
        <f>=HYPERLINK("https://rossileiloes.com.br/lote/detalhe/187607", " escorredor de pratos comercial inox")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=HYPERLINK("https://rossileiloes.com.br/lote/detalhe/187615", "2036")</f>
      </c>
      <c r="B130" s="4" t="s">
        <f>=HYPERLINK("https://rossileiloes.com.br/lote/detalhe/187615", " maquina chantili Frigomat tp 2 no estado faltando acessórios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1.200,00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=HYPERLINK("https://rossileiloes.com.br/lote/detalhe/187620", "2041")</f>
      </c>
      <c r="B131" s="4" t="s">
        <f>=HYPERLINK("https://rossileiloes.com.br/lote/detalhe/187620", " 1 balança Filizola 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150,00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=HYPERLINK("https://rossileiloes.com.br/lote/detalhe/187623", "2043")</f>
      </c>
      <c r="B132" s="4" t="s">
        <f>=HYPERLINK("https://rossileiloes.com.br/lote/detalhe/187623", " frigobar Consul sem teste de funcionamento no estado")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380,00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=HYPERLINK("https://rossileiloes.com.br/lote/detalhe/187621", "2044")</f>
      </c>
      <c r="B133" s="4" t="s">
        <f>=HYPERLINK("https://rossileiloes.com.br/lote/detalhe/187621", " frigobar Eterny sem teste de funcionamento no estado")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300,00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=HYPERLINK("https://rossileiloes.com.br/lote/detalhe/187624", "2045")</f>
      </c>
      <c r="B134" s="4" t="s">
        <f>=HYPERLINK("https://rossileiloes.com.br/lote/detalhe/187624", " Máquina de café expresso Astória 2 bicas com moinho de café italiano funcionando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2.900,00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=HYPERLINK("https://rossileiloes.com.br/lote/detalhe/187622", "2046")</f>
      </c>
      <c r="B135" s="4" t="s">
        <f>=HYPERLINK("https://rossileiloes.com.br/lote/detalhe/187622", " câmara fria sem teste de funcionamento portas amassadas no estado 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550,00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=HYPERLINK("https://rossileiloes.com.br/lote/detalhe/187625", "2047")</f>
      </c>
      <c r="B136" s="4" t="s">
        <f>=HYPERLINK("https://rossileiloes.com.br/lote/detalhe/187625", " geladeira antiga Frigidaire no estado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550,00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=HYPERLINK("https://rossileiloes.com.br/lote/detalhe/187627", "2051")</f>
      </c>
      <c r="B137" s="4" t="s">
        <f>=HYPERLINK("https://rossileiloes.com.br/lote/detalhe/187627", " cortador de grama elétrico no estado")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350,00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=HYPERLINK("https://rossileiloes.com.br/lote/detalhe/187626", "2052")</f>
      </c>
      <c r="B138" s="4" t="s">
        <f>=HYPERLINK("https://rossileiloes.com.br/lote/detalhe/187626", " cortador de cimento Wacker no estado")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2.500,00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=HYPERLINK("https://rossileiloes.com.br/lote/detalhe/187628", "2053")</f>
      </c>
      <c r="B139" s="4" t="s">
        <f>=HYPERLINK("https://rossileiloes.com.br/lote/detalhe/187628", " 3 equipamentos no estado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550,00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=HYPERLINK("https://rossileiloes.com.br/lote/detalhe/187636", "2057")</f>
      </c>
      <c r="B140" s="4" t="s">
        <f>=HYPERLINK("https://rossileiloes.com.br/lote/detalhe/187636", " balcão pista fria no estado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800,00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=HYPERLINK("https://rossileiloes.com.br/lote/detalhe/187634", "2058")</f>
      </c>
      <c r="B141" s="4" t="s">
        <f>=HYPERLINK("https://rossileiloes.com.br/lote/detalhe/187634", " bomba de vácuo no estado 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500,00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=HYPERLINK("https://rossileiloes.com.br/lote/detalhe/187639", "2059")</f>
      </c>
      <c r="B142" s="4" t="s">
        <f>=HYPERLINK("https://rossileiloes.com.br/lote/detalhe/187639", " aproximadamente 4 mesas")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=HYPERLINK("https://rossileiloes.com.br/lote/detalhe/187633", "2062")</f>
      </c>
      <c r="B143" s="4" t="s">
        <f>=HYPERLINK("https://rossileiloes.com.br/lote/detalhe/187633", "Cabine de F-1000")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3.000,00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=HYPERLINK("https://rossileiloes.com.br/lote/detalhe/187638", "2063")</f>
      </c>
      <c r="B144" s="4" t="s">
        <f>=HYPERLINK("https://rossileiloes.com.br/lote/detalhe/187638", " radio antigo no estado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400,00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=HYPERLINK("https://rossileiloes.com.br/lote/detalhe/187641", "2065")</f>
      </c>
      <c r="B145" s="4" t="s">
        <f>=HYPERLINK("https://rossileiloes.com.br/lote/detalhe/187641", " câmera fotográfica Canon no estado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650,00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=HYPERLINK("https://rossileiloes.com.br/lote/detalhe/187630", "2066")</f>
      </c>
      <c r="B146" s="4" t="s">
        <f>=HYPERLINK("https://rossileiloes.com.br/lote/detalhe/187630", " prensa acêntrica 3 toneladas no estado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2.900,00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=HYPERLINK("https://rossileiloes.com.br/lote/detalhe/187637", "2067")</f>
      </c>
      <c r="B147" s="4" t="s">
        <f>=HYPERLINK("https://rossileiloes.com.br/lote/detalhe/187637", " prensa acêntrica 1800 kg no estado")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1.800,00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=HYPERLINK("https://rossileiloes.com.br/lote/detalhe/187631", "2068")</f>
      </c>
      <c r="B148" s="4" t="s">
        <f>=HYPERLINK("https://rossileiloes.com.br/lote/detalhe/187631", " policorte somar no estado")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800,00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=HYPERLINK("https://rossileiloes.com.br/lote/detalhe/187632", "2070")</f>
      </c>
      <c r="B149" s="4" t="s">
        <f>=HYPERLINK("https://rossileiloes.com.br/lote/detalhe/187632", " bomba de água Anauger 900, 2 peças no estado")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600,00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=HYPERLINK("https://rossileiloes.com.br/lote/detalhe/187640", "2071")</f>
      </c>
      <c r="B150" s="4" t="s">
        <f>=HYPERLINK("https://rossileiloes.com.br/lote/detalhe/187640", " balança Filizola no estado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=HYPERLINK("https://rossileiloes.com.br/lote/detalhe/187646", "2074")</f>
      </c>
      <c r="B151" s="4" t="s">
        <f>=HYPERLINK("https://rossileiloes.com.br/lote/detalhe/187646", " fritadeira a gás no estado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900,00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=HYPERLINK("https://rossileiloes.com.br/lote/detalhe/187651", "2076")</f>
      </c>
      <c r="B152" s="4" t="s">
        <f>=HYPERLINK("https://rossileiloes.com.br/lote/detalhe/187651", " estufa de secagem no estado")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2.100,00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=HYPERLINK("https://rossileiloes.com.br/lote/detalhe/187662", "2077")</f>
      </c>
      <c r="B153" s="4" t="s">
        <f>=HYPERLINK("https://rossileiloes.com.br/lote/detalhe/187662", " maca hospitalar no estado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250,00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=HYPERLINK("https://rossileiloes.com.br/lote/detalhe/187643", "2080")</f>
      </c>
      <c r="B154" s="4" t="s">
        <f>=HYPERLINK("https://rossileiloes.com.br/lote/detalhe/187643", " cortador de grama a gasolina no estado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1.200,00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=HYPERLINK("https://rossileiloes.com.br/lote/detalhe/187664", "2083")</f>
      </c>
      <c r="B155" s="4" t="s">
        <f>=HYPERLINK("https://rossileiloes.com.br/lote/detalhe/187664", " Geladeira clímax antiga no estado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600,00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=HYPERLINK("https://rossileiloes.com.br/lote/detalhe/187645", "2084")</f>
      </c>
      <c r="B156" s="4" t="s">
        <f>=HYPERLINK("https://rossileiloes.com.br/lote/detalhe/187645", " Secadora de roupas Brastemp no estado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500,00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=HYPERLINK("https://rossileiloes.com.br/lote/detalhe/187660", "2085")</f>
      </c>
      <c r="B157" s="4" t="s">
        <f>=HYPERLINK("https://rossileiloes.com.br/lote/detalhe/187660", " Lote com 3 tvs com defeitos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650,00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=HYPERLINK("https://rossileiloes.com.br/lote/detalhe/187650", "2086")</f>
      </c>
      <c r="B158" s="4" t="s">
        <f>=HYPERLINK("https://rossileiloes.com.br/lote/detalhe/187650", " Máquina de escrever antiga Triumph no estado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300,00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=HYPERLINK("https://rossileiloes.com.br/lote/detalhe/187665", "2087")</f>
      </c>
      <c r="B159" s="4" t="s">
        <f>=HYPERLINK("https://rossileiloes.com.br/lote/detalhe/187665", " Máquina de escrever antiga Rtmington Hana no estado 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300,00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=HYPERLINK("https://rossileiloes.com.br/lote/detalhe/187652", "2088")</f>
      </c>
      <c r="B160" s="4" t="s">
        <f>=HYPERLINK("https://rossileiloes.com.br/lote/detalhe/187652", " Máquina de escrever antiga Olivett portátil no estado 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300,00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=HYPERLINK("https://rossileiloes.com.br/lote/detalhe/187659", "2089")</f>
      </c>
      <c r="B161" s="4" t="s">
        <f>=HYPERLINK("https://rossileiloes.com.br/lote/detalhe/187659", " Máquina de costura antiga Elna no estado 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800,00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=HYPERLINK("https://rossileiloes.com.br/lote/detalhe/187642", "2090")</f>
      </c>
      <c r="B162" s="4" t="s">
        <f>=HYPERLINK("https://rossileiloes.com.br/lote/detalhe/187642", " Filmadora Panasonic no estado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500,00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=HYPERLINK("https://rossileiloes.com.br/lote/detalhe/187666", "2091")</f>
      </c>
      <c r="B163" s="4" t="s">
        <f>=HYPERLINK("https://rossileiloes.com.br/lote/detalhe/187666", " 3 em 1 CCE sem caixas, antigo no estado 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300,00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=HYPERLINK("https://rossileiloes.com.br/lote/detalhe/187644", "2092")</f>
      </c>
      <c r="B164" s="4" t="s">
        <f>=HYPERLINK("https://rossileiloes.com.br/lote/detalhe/187644", " radio portátil Philips antigo no estado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=HYPERLINK("https://rossileiloes.com.br/lote/detalhe/187657", "2093")</f>
      </c>
      <c r="B165" s="4" t="s">
        <f>=HYPERLINK("https://rossileiloes.com.br/lote/detalhe/187657", " radio portátil National antigo, no estado 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=HYPERLINK("https://rossileiloes.com.br/lote/detalhe/187654", "2094")</f>
      </c>
      <c r="B166" s="4" t="s">
        <f>=HYPERLINK("https://rossileiloes.com.br/lote/detalhe/187654", " radio portátil antigo no estado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=HYPERLINK("https://rossileiloes.com.br/lote/detalhe/187656", "2095")</f>
      </c>
      <c r="B167" s="4" t="s">
        <f>=HYPERLINK("https://rossileiloes.com.br/lote/detalhe/187656", " radio relógio National antigo no estado 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150,00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=HYPERLINK("https://rossileiloes.com.br/lote/detalhe/187649", "2096")</f>
      </c>
      <c r="B168" s="4" t="s">
        <f>=HYPERLINK("https://rossileiloes.com.br/lote/detalhe/187649", " toca fita antigo Philips no estado")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=HYPERLINK("https://rossileiloes.com.br/lote/detalhe/187661", "2097")</f>
      </c>
      <c r="B169" s="4" t="s">
        <f>=HYPERLINK("https://rossileiloes.com.br/lote/detalhe/187661", " reciver gradiente no estado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500,00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=HYPERLINK("https://rossileiloes.com.br/lote/detalhe/187647", "2098")</f>
      </c>
      <c r="B170" s="4" t="s">
        <f>=HYPERLINK("https://rossileiloes.com.br/lote/detalhe/187647", " reciver no estado 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=HYPERLINK("https://rossileiloes.com.br/lote/detalhe/187648", "2100")</f>
      </c>
      <c r="B171" s="4" t="s">
        <f>=HYPERLINK("https://rossileiloes.com.br/lote/detalhe/187648", " reciver gradiente no estado 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=HYPERLINK("https://rossileiloes.com.br/lote/detalhe/187653", "2102")</f>
      </c>
      <c r="B172" s="4" t="s">
        <f>=HYPERLINK("https://rossileiloes.com.br/lote/detalhe/187653", " telefone antigo 2 peças no estado")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=HYPERLINK("https://rossileiloes.com.br/lote/detalhe/187658", "2103")</f>
      </c>
      <c r="B173" s="4" t="s">
        <f>=HYPERLINK("https://rossileiloes.com.br/lote/detalhe/187658", " replica gramofone cópia autentica 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500,00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=HYPERLINK("https://rossileiloes.com.br/lote/detalhe/187655", "2104")</f>
      </c>
      <c r="B174" s="4" t="s">
        <f>=HYPERLINK("https://rossileiloes.com.br/lote/detalhe/187655", " avião aero modelismo com motor a gasolina faltando controle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500,00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=HYPERLINK("https://rossileiloes.com.br/lote/detalhe/187667", "2105")</f>
      </c>
      <c r="B175" s="4" t="s">
        <f>=HYPERLINK("https://rossileiloes.com.br/lote/detalhe/187667", " rádio toca fitas e cd várias marcas 10 peças no estado 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500,00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=HYPERLINK("https://rossileiloes.com.br/lote/detalhe/187686", "2113")</f>
      </c>
      <c r="B176" s="4" t="s">
        <f>=HYPERLINK("https://rossileiloes.com.br/lote/detalhe/187686", " Aprox. 22 pares de molas dianteira G6 adiante original. 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3.500,00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=HYPERLINK("https://rossileiloes.com.br/lote/detalhe/187687", "2114")</f>
      </c>
      <c r="B177" s="4" t="s">
        <f>=HYPERLINK("https://rossileiloes.com.br/lote/detalhe/187687", " Geladeira")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300,00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=HYPERLINK("https://rossileiloes.com.br/lote/detalhe/187688", "2115")</f>
      </c>
      <c r="B178" s="4" t="s">
        <f>=HYPERLINK("https://rossileiloes.com.br/lote/detalhe/187688", "Auto clave")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750,00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=HYPERLINK("https://rossileiloes.com.br/lote/detalhe/187690", "2117")</f>
      </c>
      <c r="B179" s="4" t="s">
        <f>=HYPERLINK("https://rossileiloes.com.br/lote/detalhe/187690", "Esteira elétrica")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500,00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=HYPERLINK("https://rossileiloes.com.br/lote/detalhe/187739", "2121")</f>
      </c>
      <c r="B180" s="4" t="s">
        <f>=HYPERLINK("https://rossileiloes.com.br/lote/detalhe/187739", " Rádio")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300,00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=HYPERLINK("https://rossileiloes.com.br/lote/detalhe/187744", "2122")</f>
      </c>
      <c r="B181" s="4" t="s">
        <f>=HYPERLINK("https://rossileiloes.com.br/lote/detalhe/187744", " Rádio")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200,00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=HYPERLINK("https://rossileiloes.com.br/lote/detalhe/187742", "2123")</f>
      </c>
      <c r="B182" s="4" t="s">
        <f>=HYPERLINK("https://rossileiloes.com.br/lote/detalhe/187742", " Rádio 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200,00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=HYPERLINK("https://rossileiloes.com.br/lote/detalhe/187745", "2124")</f>
      </c>
      <c r="B183" s="4" t="s">
        <f>=HYPERLINK("https://rossileiloes.com.br/lote/detalhe/187745", " 10 peças bombas para água com fonte 110v ou 220v")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1.100,00</t>
        </is>
      </c>
      <c r="F183" s="4" t="inlineStr">
        <is>
          <t>150.00</t>
        </is>
      </c>
    </row>
    <row collapsed="false" customFormat="false" customHeight="false" hidden="false" ht="12.1" outlineLevel="0" r="184">
      <c r="A184" s="5" t="s">
        <f>=HYPERLINK("https://rossileiloes.com.br/lote/detalhe/187743", "2127")</f>
      </c>
      <c r="B184" s="4" t="s">
        <f>=HYPERLINK("https://rossileiloes.com.br/lote/detalhe/187743", " Projetor de filmes 8mm 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700,00</t>
        </is>
      </c>
      <c r="F184" s="4" t="inlineStr">
        <is>
          <t>150.00</t>
        </is>
      </c>
    </row>
    <row collapsed="false" customFormat="false" customHeight="false" hidden="false" ht="12.1" outlineLevel="0" r="185">
      <c r="A185" s="5" t="s">
        <f>=HYPERLINK("https://rossileiloes.com.br/lote/detalhe/187738", "2129")</f>
      </c>
      <c r="B185" s="4" t="s">
        <f>=HYPERLINK("https://rossileiloes.com.br/lote/detalhe/187738", " Autocrave")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700,00</t>
        </is>
      </c>
      <c r="F185" s="4" t="inlineStr">
        <is>
          <t>150.00</t>
        </is>
      </c>
    </row>
    <row collapsed="false" customFormat="false" customHeight="false" hidden="false" ht="12.1" outlineLevel="0" r="186">
      <c r="A186" s="5" t="s">
        <f>=HYPERLINK("https://rossileiloes.com.br/lote/detalhe/187740", "2130")</f>
      </c>
      <c r="B186" s="4" t="s">
        <f>=HYPERLINK("https://rossileiloes.com.br/lote/detalhe/187740", " Esteira")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900,00</t>
        </is>
      </c>
      <c r="F186" s="4" t="inlineStr">
        <is>
          <t>150.00</t>
        </is>
      </c>
    </row>
    <row collapsed="false" customFormat="false" customHeight="false" hidden="false" ht="12.1" outlineLevel="0" r="187">
      <c r="A187" s="5" t="s">
        <f>=HYPERLINK("https://rossileiloes.com.br/lote/detalhe/187737", "3003")</f>
      </c>
      <c r="B187" s="4" t="s">
        <f>=HYPERLINK("https://rossileiloes.com.br/lote/detalhe/187737", " Lote com Notebooks, placas mãe de notebooks e telas de notebook. Conforme relação de itens")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5.000,00</t>
        </is>
      </c>
      <c r="F187" s="4" t="inlineStr">
        <is>
          <t>200.00</t>
        </is>
      </c>
    </row>
    <row collapsed="false" customFormat="false" customHeight="false" hidden="false" ht="12.1" outlineLevel="0" r="188">
      <c r="A188" s="5" t="s">
        <f>=HYPERLINK("https://rossileiloes.com.br/lote/detalhe/187735", "3004")</f>
      </c>
      <c r="B188" s="4" t="s">
        <f>=HYPERLINK("https://rossileiloes.com.br/lote/detalhe/187735", " Lote de itens variados conforme relação.")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5.000,00</t>
        </is>
      </c>
      <c r="F188" s="4" t="inlineStr">
        <is>
          <t>200.00</t>
        </is>
      </c>
    </row>
    <row collapsed="false" customFormat="false" customHeight="false" hidden="false" ht="12.1" outlineLevel="0" r="189">
      <c r="A189" s="5" t="s">
        <f>=HYPERLINK("https://rossileiloes.com.br/lote/detalhe/187748", "3005")</f>
      </c>
      <c r="B189" s="4" t="s">
        <f>=HYPERLINK("https://rossileiloes.com.br/lote/detalhe/187748", " 1 Maquina de Costura Industrial Reta Bother, 1 Maquina de Costura de Braço Piffaf")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900,00</t>
        </is>
      </c>
      <c r="F189" s="4" t="inlineStr">
        <is>
          <t>150.00</t>
        </is>
      </c>
    </row>
    <row collapsed="false" customFormat="false" customHeight="false" hidden="false" ht="12.1" outlineLevel="0" r="190">
      <c r="A190" s="5" t="s">
        <f>=HYPERLINK("https://rossileiloes.com.br/lote/detalhe/187747", "3006")</f>
      </c>
      <c r="B190" s="4" t="s">
        <f>=HYPERLINK("https://rossileiloes.com.br/lote/detalhe/187747", " Lixadeira Para Acabamento Sapateiro 3 Pontas, Lixadeira Para Acabamento Sapateiro 6 Pontas e Compresseor Ferrari 24 l")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700,00</t>
        </is>
      </c>
      <c r="F190" s="4" t="inlineStr">
        <is>
          <t>150.00</t>
        </is>
      </c>
    </row>
    <row collapsed="false" customFormat="false" customHeight="false" hidden="false" ht="12.1" outlineLevel="0" r="191">
      <c r="A191" s="5" t="s">
        <f>=HYPERLINK("https://rossileiloes.com.br/lote/detalhe/187750", "3007")</f>
      </c>
      <c r="B191" s="4" t="s">
        <f>=HYPERLINK("https://rossileiloes.com.br/lote/detalhe/187750", " Forno Industrial Helmo a gás 350°")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900,00</t>
        </is>
      </c>
      <c r="F191" s="4" t="inlineStr">
        <is>
          <t>150.00</t>
        </is>
      </c>
    </row>
    <row collapsed="false" customFormat="false" customHeight="false" hidden="false" ht="12.1" outlineLevel="0" r="192">
      <c r="A192" s="5" t="s">
        <f>=HYPERLINK("https://rossileiloes.com.br/lote/detalhe/187751", "3008")</f>
      </c>
      <c r="B192" s="4" t="s">
        <f>=HYPERLINK("https://rossileiloes.com.br/lote/detalhe/187751", " Rampa de Madeira Para Treinamento de Fisioterapia com 3 degraus")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700,00</t>
        </is>
      </c>
      <c r="F192" s="4" t="inlineStr">
        <is>
          <t>150.00</t>
        </is>
      </c>
    </row>
    <row collapsed="false" customFormat="false" customHeight="false" hidden="false" ht="12.1" outlineLevel="0" r="193">
      <c r="A193" s="5" t="s">
        <f>=HYPERLINK("https://rossileiloes.com.br/lote/detalhe/187746", "3009")</f>
      </c>
      <c r="B193" s="4" t="s">
        <f>=HYPERLINK("https://rossileiloes.com.br/lote/detalhe/187746", " 2 Cadeiras de Rodas Infantil e 1 Cadeira de Rodas Adulto")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1.500,00</t>
        </is>
      </c>
      <c r="F193" s="4" t="inlineStr">
        <is>
          <t>150.00</t>
        </is>
      </c>
    </row>
    <row collapsed="false" customFormat="false" customHeight="false" hidden="false" ht="12.1" outlineLevel="0" r="194">
      <c r="A194" s="5" t="s">
        <f>=HYPERLINK("https://rossileiloes.com.br/lote/detalhe/187753", "5002")</f>
      </c>
      <c r="B194" s="4" t="s">
        <f>=HYPERLINK("https://rossileiloes.com.br/lote/detalhe/187753", " APROX. 670 KG DE TIRAS, GUIAS, PERFIS E MAIS. CONFORME ESPECIFICAÇÔES")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1.800,00</t>
        </is>
      </c>
      <c r="F194" s="4" t="inlineStr">
        <is>
          <t>200.00</t>
        </is>
      </c>
    </row>
    <row collapsed="false" customFormat="false" customHeight="false" hidden="false" ht="12.1" outlineLevel="0" r="195">
      <c r="A195" s="5" t="s">
        <f>=HYPERLINK("https://rossileiloes.com.br/lote/detalhe/187819", "5003")</f>
      </c>
      <c r="B195" s="4" t="s">
        <f>=HYPERLINK("https://rossileiloes.com.br/lote/detalhe/187819", " Cristo esculpido em madeira")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800,00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=HYPERLINK("https://rossileiloes.com.br/lote/detalhe/187816", "5004")</f>
      </c>
      <c r="B196" s="4" t="s">
        <f>=HYPERLINK("https://rossileiloes.com.br/lote/detalhe/187816", " Máquina de costura Singer")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400,00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=HYPERLINK("https://rossileiloes.com.br/lote/detalhe/187804", "5005")</f>
      </c>
      <c r="B197" s="4" t="s">
        <f>=HYPERLINK("https://rossileiloes.com.br/lote/detalhe/187804", " Mesa centenária em Imbuia")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1.800,00</t>
        </is>
      </c>
      <c r="F197" s="4" t="inlineStr">
        <is>
          <t>150.00</t>
        </is>
      </c>
    </row>
    <row collapsed="false" customFormat="false" customHeight="false" hidden="false" ht="12.1" outlineLevel="0" r="198">
      <c r="A198" s="5" t="s">
        <f>=HYPERLINK("https://rossileiloes.com.br/lote/detalhe/187805", "5006")</f>
      </c>
      <c r="B198" s="4" t="s">
        <f>=HYPERLINK("https://rossileiloes.com.br/lote/detalhe/187805", " Mesa de dormente com dois bancos")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1.500,00</t>
        </is>
      </c>
      <c r="F198" s="4" t="inlineStr">
        <is>
          <t>150.00</t>
        </is>
      </c>
    </row>
    <row collapsed="false" customFormat="false" customHeight="false" hidden="false" ht="12.1" outlineLevel="0" r="199">
      <c r="A199" s="5" t="s">
        <f>=HYPERLINK("https://rossileiloes.com.br/lote/detalhe/187814", "5007")</f>
      </c>
      <c r="B199" s="4" t="s">
        <f>=HYPERLINK("https://rossileiloes.com.br/lote/detalhe/187814", " 02 Balanças de sacaria com os pesos")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900,00</t>
        </is>
      </c>
      <c r="F199" s="4" t="inlineStr">
        <is>
          <t>100.00</t>
        </is>
      </c>
    </row>
    <row collapsed="false" customFormat="false" customHeight="false" hidden="false" ht="12.1" outlineLevel="0" r="200">
      <c r="A200" s="5" t="s">
        <f>=HYPERLINK("https://rossileiloes.com.br/lote/detalhe/187811", "5008")</f>
      </c>
      <c r="B200" s="4" t="s">
        <f>=HYPERLINK("https://rossileiloes.com.br/lote/detalhe/187811", " 05 Moedores fixados em madeira de lei. Sendo 3 maiores e 2 menores")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900,00</t>
        </is>
      </c>
      <c r="F200" s="4" t="inlineStr">
        <is>
          <t>100.00</t>
        </is>
      </c>
    </row>
    <row collapsed="false" customFormat="false" customHeight="false" hidden="false" ht="12.1" outlineLevel="0" r="201">
      <c r="A201" s="5" t="s">
        <f>=HYPERLINK("https://rossileiloes.com.br/lote/detalhe/187808", "5009")</f>
      </c>
      <c r="B201" s="4" t="s">
        <f>=HYPERLINK("https://rossileiloes.com.br/lote/detalhe/187808", " Balcão  em madeira de cruzeta, tampo móvel de azulejo cor azul marinho (A)")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900,00</t>
        </is>
      </c>
      <c r="F201" s="4" t="inlineStr">
        <is>
          <t>100.00</t>
        </is>
      </c>
    </row>
    <row collapsed="false" customFormat="false" customHeight="false" hidden="false" ht="12.1" outlineLevel="0" r="202">
      <c r="A202" s="5" t="s">
        <f>=HYPERLINK("https://rossileiloes.com.br/lote/detalhe/187806", "5010")</f>
      </c>
      <c r="B202" s="4" t="s">
        <f>=HYPERLINK("https://rossileiloes.com.br/lote/detalhe/187806", " Balcão  em madeira de cruzeta, tampo móvel de azulejo cor azul marinho (B)")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900,00</t>
        </is>
      </c>
      <c r="F202" s="4" t="inlineStr">
        <is>
          <t>100.00</t>
        </is>
      </c>
    </row>
    <row collapsed="false" customFormat="false" customHeight="false" hidden="false" ht="12.1" outlineLevel="0" r="203">
      <c r="A203" s="5" t="s">
        <f>=HYPERLINK("https://rossileiloes.com.br/lote/detalhe/187815", "5011")</f>
      </c>
      <c r="B203" s="4" t="s">
        <f>=HYPERLINK("https://rossileiloes.com.br/lote/detalhe/187815", " Balcão  em madeira de cruzeta, tampo móvel de azulejo cor azul marinho (C) 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900,00</t>
        </is>
      </c>
      <c r="F203" s="4" t="inlineStr">
        <is>
          <t>100.00</t>
        </is>
      </c>
    </row>
    <row collapsed="false" customFormat="false" customHeight="false" hidden="false" ht="12.1" outlineLevel="0" r="204">
      <c r="A204" s="5" t="s">
        <f>=HYPERLINK("https://rossileiloes.com.br/lote/detalhe/187809", "5012")</f>
      </c>
      <c r="B204" s="4" t="s">
        <f>=HYPERLINK("https://rossileiloes.com.br/lote/detalhe/187809", " Balcão  em madeira de cruzeta, tampo móvel de azulejo cor azul marinho (D)")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900,00</t>
        </is>
      </c>
      <c r="F204" s="4" t="inlineStr">
        <is>
          <t>100.00</t>
        </is>
      </c>
    </row>
    <row collapsed="false" customFormat="false" customHeight="false" hidden="false" ht="12.1" outlineLevel="0" r="205">
      <c r="A205" s="5" t="s">
        <f>=HYPERLINK("https://rossileiloes.com.br/lote/detalhe/187800", "5013")</f>
      </c>
      <c r="B205" s="4" t="s">
        <f>=HYPERLINK("https://rossileiloes.com.br/lote/detalhe/187800", " Balcão  em madeira de cruzeta, tampo móvel de azulejo cor azul marinho (E)")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900,00</t>
        </is>
      </c>
      <c r="F205" s="4" t="inlineStr">
        <is>
          <t>100.00</t>
        </is>
      </c>
    </row>
    <row collapsed="false" customFormat="false" customHeight="false" hidden="false" ht="12.1" outlineLevel="0" r="206">
      <c r="A206" s="5" t="s">
        <f>=HYPERLINK("https://rossileiloes.com.br/lote/detalhe/187810", "5014")</f>
      </c>
      <c r="B206" s="4" t="s">
        <f>=HYPERLINK("https://rossileiloes.com.br/lote/detalhe/187810", " Balcão  em madeira de cruzeta, tampo móvel de azulejo cor azul marinho (F)")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900,00</t>
        </is>
      </c>
      <c r="F206" s="4" t="inlineStr">
        <is>
          <t>100.00</t>
        </is>
      </c>
    </row>
    <row collapsed="false" customFormat="false" customHeight="false" hidden="false" ht="12.1" outlineLevel="0" r="207">
      <c r="A207" s="5" t="s">
        <f>=HYPERLINK("https://rossileiloes.com.br/lote/detalhe/187813", "5015")</f>
      </c>
      <c r="B207" s="4" t="s">
        <f>=HYPERLINK("https://rossileiloes.com.br/lote/detalhe/187813", " Balança vermelha grande")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700,00</t>
        </is>
      </c>
      <c r="F207" s="4" t="inlineStr">
        <is>
          <t>100.00</t>
        </is>
      </c>
    </row>
    <row collapsed="false" customFormat="false" customHeight="false" hidden="false" ht="12.1" outlineLevel="0" r="208">
      <c r="A208" s="5" t="s">
        <f>=HYPERLINK("https://rossileiloes.com.br/lote/detalhe/187818", "5016")</f>
      </c>
      <c r="B208" s="4" t="s">
        <f>=HYPERLINK("https://rossileiloes.com.br/lote/detalhe/187818", " Balança marrom tam.medio")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700,00</t>
        </is>
      </c>
      <c r="F208" s="4" t="inlineStr">
        <is>
          <t>100.00</t>
        </is>
      </c>
    </row>
    <row collapsed="false" customFormat="false" customHeight="false" hidden="false" ht="12.1" outlineLevel="0" r="209">
      <c r="A209" s="5" t="s">
        <f>=HYPERLINK("https://rossileiloes.com.br/lote/detalhe/187812", "5017")</f>
      </c>
      <c r="B209" s="4" t="s">
        <f>=HYPERLINK("https://rossileiloes.com.br/lote/detalhe/187812", " Balança vermelha tam.medio")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700,00</t>
        </is>
      </c>
      <c r="F209" s="4" t="inlineStr">
        <is>
          <t>100.00</t>
        </is>
      </c>
    </row>
    <row collapsed="false" customFormat="false" customHeight="false" hidden="false" ht="12.1" outlineLevel="0" r="210">
      <c r="A210" s="5" t="s">
        <f>=HYPERLINK("https://rossileiloes.com.br/lote/detalhe/187821", "5018")</f>
      </c>
      <c r="B210" s="4" t="s">
        <f>=HYPERLINK("https://rossileiloes.com.br/lote/detalhe/187821", " Torradores de café (2 unidades)")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400,00</t>
        </is>
      </c>
      <c r="F210" s="4" t="inlineStr">
        <is>
          <t>100.00</t>
        </is>
      </c>
    </row>
    <row collapsed="false" customFormat="false" customHeight="false" hidden="false" ht="12.1" outlineLevel="0" r="211">
      <c r="A211" s="5" t="s">
        <f>=HYPERLINK("https://rossileiloes.com.br/lote/detalhe/187793", "5022")</f>
      </c>
      <c r="B211" s="4" t="s">
        <f>=HYPERLINK("https://rossileiloes.com.br/lote/detalhe/187793", " BARRIL DE CARVALHO DE 200 LITROS. CHEIOS DE CACHAÇA ENVELHECIDA A 4 ANOS")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7.000,00</t>
        </is>
      </c>
      <c r="F211" s="4" t="inlineStr">
        <is>
          <t>200.00</t>
        </is>
      </c>
    </row>
    <row collapsed="false" customFormat="false" customHeight="false" hidden="false" ht="12.1" outlineLevel="0" r="212">
      <c r="A212" s="5" t="s">
        <f>=HYPERLINK("https://rossileiloes.com.br/lote/detalhe/187792", "5023")</f>
      </c>
      <c r="B212" s="4" t="s">
        <f>=HYPERLINK("https://rossileiloes.com.br/lote/detalhe/187792", " BARRIL DE CARVALHO DE 200 LITROS. CHEIOS DE CACHAÇA ENVELHECIDA A 4 ANOS")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5.000,00</t>
        </is>
      </c>
      <c r="F212" s="4" t="inlineStr">
        <is>
          <t>200.00</t>
        </is>
      </c>
    </row>
    <row collapsed="false" customFormat="false" customHeight="false" hidden="false" ht="12.1" outlineLevel="0" r="213">
      <c r="A213" s="5" t="s">
        <f>=HYPERLINK("https://rossileiloes.com.br/lote/detalhe/187820", "5026")</f>
      </c>
      <c r="B213" s="4" t="s">
        <f>=HYPERLINK("https://rossileiloes.com.br/lote/detalhe/187820", " Pilão sem a mão")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400,00</t>
        </is>
      </c>
      <c r="F213" s="4" t="inlineStr">
        <is>
          <t>100.00</t>
        </is>
      </c>
    </row>
    <row collapsed="false" customFormat="false" customHeight="false" hidden="false" ht="12.1" outlineLevel="0" r="214">
      <c r="A214" s="5" t="s">
        <f>=HYPERLINK("https://rossileiloes.com.br/lote/detalhe/187803", "5027")</f>
      </c>
      <c r="B214" s="4" t="s">
        <f>=HYPERLINK("https://rossileiloes.com.br/lote/detalhe/187803", " Armário em madeira. Usado")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800,00</t>
        </is>
      </c>
      <c r="F214" s="4" t="inlineStr">
        <is>
          <t>100.00</t>
        </is>
      </c>
    </row>
    <row collapsed="false" customFormat="false" customHeight="false" hidden="false" ht="12.1" outlineLevel="0" r="215">
      <c r="A215" s="5" t="s">
        <f>=HYPERLINK("https://rossileiloes.com.br/lote/detalhe/187817", "5029")</f>
      </c>
      <c r="B215" s="4" t="s">
        <f>=HYPERLINK("https://rossileiloes.com.br/lote/detalhe/187817", " Arado")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800,00</t>
        </is>
      </c>
      <c r="F215" s="4" t="inlineStr">
        <is>
          <t>100.00</t>
        </is>
      </c>
    </row>
    <row collapsed="false" customFormat="false" customHeight="false" hidden="false" ht="12.1" outlineLevel="0" r="216">
      <c r="A216" s="5" t="s">
        <f>=HYPERLINK("https://rossileiloes.com.br/lote/detalhe/187807", "5030")</f>
      </c>
      <c r="B216" s="4" t="s">
        <f>=HYPERLINK("https://rossileiloes.com.br/lote/detalhe/187807", " Barril para decoração")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400,00</t>
        </is>
      </c>
      <c r="F216" s="4" t="inlineStr">
        <is>
          <t>100.00</t>
        </is>
      </c>
    </row>
    <row collapsed="false" customFormat="false" customHeight="false" hidden="false" ht="12.1" outlineLevel="0" r="217">
      <c r="A217" s="5" t="s">
        <f>=HYPERLINK("https://rossileiloes.com.br/lote/detalhe/187802", "5035")</f>
      </c>
      <c r="B217" s="4" t="s">
        <f>=HYPERLINK("https://rossileiloes.com.br/lote/detalhe/187802", "Chaise de Rafis indonésia. Usada (A)")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800,00</t>
        </is>
      </c>
      <c r="F217" s="4" t="inlineStr">
        <is>
          <t>100.00</t>
        </is>
      </c>
    </row>
    <row collapsed="false" customFormat="false" customHeight="false" hidden="false" ht="12.1" outlineLevel="0" r="218">
      <c r="A218" s="5" t="s">
        <f>=HYPERLINK("https://rossileiloes.com.br/lote/detalhe/187823", "5036")</f>
      </c>
      <c r="B218" s="4" t="s">
        <f>=HYPERLINK("https://rossileiloes.com.br/lote/detalhe/187823", "Chaise de Rafis indonésia. Usada (B)")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800,00</t>
        </is>
      </c>
      <c r="F218" s="4" t="inlineStr">
        <is>
          <t>100.00</t>
        </is>
      </c>
    </row>
    <row collapsed="false" customFormat="false" customHeight="false" hidden="false" ht="12.1" outlineLevel="0" r="219">
      <c r="A219" s="5" t="s">
        <f>=HYPERLINK("https://rossileiloes.com.br/lote/detalhe/187801", "5038")</f>
      </c>
      <c r="B219" s="4" t="s">
        <f>=HYPERLINK("https://rossileiloes.com.br/lote/detalhe/187801", " Lustre antigo em metal")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800,00</t>
        </is>
      </c>
      <c r="F219" s="4" t="inlineStr">
        <is>
          <t>100.00</t>
        </is>
      </c>
    </row>
    <row collapsed="false" customFormat="false" customHeight="false" hidden="false" ht="12.1" outlineLevel="0" r="220">
      <c r="A220" s="5" t="s">
        <f>=HYPERLINK("https://rossileiloes.com.br/lote/detalhe/187822", "5039")</f>
      </c>
      <c r="B220" s="4" t="s">
        <f>=HYPERLINK("https://rossileiloes.com.br/lote/detalhe/187822", " Carteira escolar antiga")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400,00</t>
        </is>
      </c>
      <c r="F220" s="4" t="inlineStr">
        <is>
          <t>100.00</t>
        </is>
      </c>
    </row>
    <row collapsed="false" customFormat="false" customHeight="false" hidden="false" ht="12.1" outlineLevel="0" r="221">
      <c r="A221" s="5" t="s">
        <f>=HYPERLINK("https://rossileiloes.com.br/lote/detalhe/187824", "6000")</f>
      </c>
      <c r="B221" s="4" t="s">
        <f>=HYPERLINK("https://rossileiloes.com.br/lote/detalhe/187824", "CSR5510USB, CRS2500AUSB, CSR3000A/USB-SD, Ph Áudio, Oneal Ocm600, Golden GH88, Vogga VCA202")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500,00</t>
        </is>
      </c>
      <c r="F221" s="4" t="inlineStr">
        <is>
          <t>200.00</t>
        </is>
      </c>
    </row>
    <row collapsed="false" customFormat="false" customHeight="false" hidden="false" ht="12.1" outlineLevel="0" r="222">
      <c r="A222" s="5" t="s">
        <f>=HYPERLINK("https://rossileiloes.com.br/lote/detalhe/189137", "7001")</f>
      </c>
      <c r="B222" s="4" t="s">
        <f>=HYPERLINK("https://rossileiloes.com.br/lote/detalhe/189137", " Cabos, kits, coroas, correntes, iluminação, pistões, cororas e carenagem. Veja especificações")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100,00</t>
        </is>
      </c>
      <c r="F222" s="4" t="inlineStr">
        <is>
          <t>100.00</t>
        </is>
      </c>
    </row>
    <row collapsed="false" customFormat="false" customHeight="false" hidden="false" ht="12.1" outlineLevel="0" r="223">
      <c r="A223" s="5" t="s">
        <f>=HYPERLINK("https://rossileiloes.com.br/lote/detalhe/189138", "7002")</f>
      </c>
      <c r="B223" s="4" t="s">
        <f>=HYPERLINK("https://rossileiloes.com.br/lote/detalhe/189138", " Dobradiças Johnson sem parafuso 300 unid")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100,00</t>
        </is>
      </c>
      <c r="F223" s="4" t="inlineStr">
        <is>
          <t>100.00</t>
        </is>
      </c>
    </row>
    <row collapsed="false" customFormat="false" customHeight="false" hidden="false" ht="12.1" outlineLevel="0" r="224">
      <c r="A224" s="5" t="s">
        <f>=HYPERLINK("https://rossileiloes.com.br/lote/detalhe/189148", "7003")</f>
      </c>
      <c r="B224" s="4" t="s">
        <f>=HYPERLINK("https://rossileiloes.com.br/lote/detalhe/189148", " Suporte do bagageiro da BMW F650 - kit top master 6 unid")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100,00</t>
        </is>
      </c>
      <c r="F224" s="4" t="inlineStr">
        <is>
          <t>100.00</t>
        </is>
      </c>
    </row>
    <row collapsed="false" customFormat="false" customHeight="false" hidden="false" ht="12.1" outlineLevel="0" r="225">
      <c r="A225" s="5" t="s">
        <f>=HYPERLINK("https://rossileiloes.com.br/lote/detalhe/189139", "7004")</f>
      </c>
      <c r="B225" s="4" t="s">
        <f>=HYPERLINK("https://rossileiloes.com.br/lote/detalhe/189139", " LINHA 100 POLIPROPILENO branca – 50 rolos com aprox 1 kg cada")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100,00</t>
        </is>
      </c>
      <c r="F225" s="4" t="inlineStr">
        <is>
          <t>100.00</t>
        </is>
      </c>
    </row>
    <row collapsed="false" customFormat="false" customHeight="false" hidden="false" ht="12.1" outlineLevel="0" r="226">
      <c r="A226" s="5" t="s">
        <f>=HYPERLINK("https://rossileiloes.com.br/lote/detalhe/189141", "7005")</f>
      </c>
      <c r="B226" s="4" t="s">
        <f>=HYPERLINK("https://rossileiloes.com.br/lote/detalhe/189141", " PTB 00ATEX1002 Marca ROSE SYSTEMTECHNIK GMBH – 20 unid")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100,00</t>
        </is>
      </c>
      <c r="F226" s="4" t="inlineStr">
        <is>
          <t>100.00</t>
        </is>
      </c>
    </row>
    <row collapsed="false" customFormat="false" customHeight="false" hidden="false" ht="12.1" outlineLevel="0" r="227">
      <c r="A227" s="5" t="s">
        <f>=HYPERLINK("https://rossileiloes.com.br/lote/detalhe/189165", "7006")</f>
      </c>
      <c r="B227" s="4" t="s">
        <f>=HYPERLINK("https://rossileiloes.com.br/lote/detalhe/189165", " LINHA 100 POLIPROPILENO branca – 20 rolos com aprox 1 kg cada")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100,00</t>
        </is>
      </c>
      <c r="F227" s="4" t="inlineStr">
        <is>
          <t>100.00</t>
        </is>
      </c>
    </row>
    <row collapsed="false" customFormat="false" customHeight="false" hidden="false" ht="12.1" outlineLevel="0" r="228">
      <c r="A228" s="5" t="s">
        <f>=HYPERLINK("https://rossileiloes.com.br/lote/detalhe/189143", "7007")</f>
      </c>
      <c r="B228" s="4" t="s">
        <f>=HYPERLINK("https://rossileiloes.com.br/lote/detalhe/189143", " PTB 00ATEX1002 Marca ROSE SYSTEMTECHNIK GMBH – 10 unid")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100,00</t>
        </is>
      </c>
      <c r="F228" s="4" t="inlineStr">
        <is>
          <t>100.00</t>
        </is>
      </c>
    </row>
    <row collapsed="false" customFormat="false" customHeight="false" hidden="false" ht="12.1" outlineLevel="0" r="229">
      <c r="A229" s="5" t="s">
        <f>=HYPERLINK("https://rossileiloes.com.br/lote/detalhe/189142", "7008")</f>
      </c>
      <c r="B229" s="4" t="s">
        <f>=HYPERLINK("https://rossileiloes.com.br/lote/detalhe/189142", " Pinça Spindle HSK 100 / B125. da marca Rohm – 02 unid")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100,00</t>
        </is>
      </c>
      <c r="F229" s="4" t="inlineStr">
        <is>
          <t>100.00</t>
        </is>
      </c>
    </row>
    <row collapsed="false" customFormat="false" customHeight="false" hidden="false" ht="12.1" outlineLevel="0" r="230">
      <c r="A230" s="5" t="s">
        <f>=HYPERLINK("https://rossileiloes.com.br/lote/detalhe/189162", "7009")</f>
      </c>
      <c r="B230" s="4" t="s">
        <f>=HYPERLINK("https://rossileiloes.com.br/lote/detalhe/189162", " SIEMENS 3RA1110-0JD15-1BB4 – 05 unid")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100,00</t>
        </is>
      </c>
      <c r="F230" s="4" t="inlineStr">
        <is>
          <t>100.00</t>
        </is>
      </c>
    </row>
    <row collapsed="false" customFormat="false" customHeight="false" hidden="false" ht="12.1" outlineLevel="0" r="231">
      <c r="A231" s="5" t="s">
        <f>=HYPERLINK("https://rossileiloes.com.br/lote/detalhe/189140", "7010")</f>
      </c>
      <c r="B231" s="4" t="s">
        <f>=HYPERLINK("https://rossileiloes.com.br/lote/detalhe/189140", " Dobradiças Johnson Hardware sem parafuso 500 unid")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100,00</t>
        </is>
      </c>
      <c r="F231" s="4" t="inlineStr">
        <is>
          <t>100.00</t>
        </is>
      </c>
    </row>
    <row collapsed="false" customFormat="false" customHeight="false" hidden="false" ht="12.1" outlineLevel="0" r="232">
      <c r="A232" s="5" t="s">
        <f>=HYPERLINK("https://rossileiloes.com.br/lote/detalhe/189163", "7011")</f>
      </c>
      <c r="B232" s="4" t="s">
        <f>=HYPERLINK("https://rossileiloes.com.br/lote/detalhe/189163", " Parafuso Tobutsu / N09-4145-05 – 2000 mil unidades de parafuso")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100,00</t>
        </is>
      </c>
      <c r="F232" s="4" t="inlineStr">
        <is>
          <t>100.00</t>
        </is>
      </c>
    </row>
    <row collapsed="false" customFormat="false" customHeight="false" hidden="false" ht="12.1" outlineLevel="0" r="233">
      <c r="A233" s="5" t="s">
        <f>=HYPERLINK("https://rossileiloes.com.br/lote/detalhe/189145", "7012")</f>
      </c>
      <c r="B233" s="4" t="s">
        <f>=HYPERLINK("https://rossileiloes.com.br/lote/detalhe/189145", " Chave tubolar cod 00166 com segredo – 500 unid")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100,00</t>
        </is>
      </c>
      <c r="F233" s="4" t="inlineStr">
        <is>
          <t>100.00</t>
        </is>
      </c>
    </row>
    <row collapsed="false" customFormat="false" customHeight="false" hidden="false" ht="12.1" outlineLevel="0" r="234">
      <c r="A234" s="5" t="s">
        <f>=HYPERLINK("https://rossileiloes.com.br/lote/detalhe/189144", "7013")</f>
      </c>
      <c r="B234" s="4" t="s">
        <f>=HYPERLINK("https://rossileiloes.com.br/lote/detalhe/189144", " Ermeto ESV10L71 Parker original, anti reparo de solda hidraulica caixa com 5 unid – 10kits com 5, totalizando 50 unid")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100,00</t>
        </is>
      </c>
      <c r="F234" s="4" t="inlineStr">
        <is>
          <t>100.00</t>
        </is>
      </c>
    </row>
    <row collapsed="false" customFormat="false" customHeight="false" hidden="false" ht="12.1" outlineLevel="0" r="235">
      <c r="A235" s="5" t="s">
        <f>=HYPERLINK("https://rossileiloes.com.br/lote/detalhe/189164", "7014")</f>
      </c>
      <c r="B235" s="4" t="s">
        <f>=HYPERLINK("https://rossileiloes.com.br/lote/detalhe/189164", " Ermeto ESV10L71 Parker original, anti reparo de solda hidraulica caixa com 5 unid – 10kits com 5, totalizando 50 unid")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100,00</t>
        </is>
      </c>
      <c r="F235" s="4" t="inlineStr">
        <is>
          <t>100.00</t>
        </is>
      </c>
    </row>
    <row collapsed="false" customFormat="false" customHeight="false" hidden="false" ht="12.1" outlineLevel="0" r="236">
      <c r="A236" s="5" t="s">
        <f>=HYPERLINK("https://rossileiloes.com.br/lote/detalhe/189154", "7015")</f>
      </c>
      <c r="B236" s="4" t="s">
        <f>=HYPERLINK("https://rossileiloes.com.br/lote/detalhe/189154", " Controle Toshiba cod SE-027 – 30 unid")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100,00</t>
        </is>
      </c>
      <c r="F236" s="4" t="inlineStr">
        <is>
          <t>100.00</t>
        </is>
      </c>
    </row>
    <row collapsed="false" customFormat="false" customHeight="false" hidden="false" ht="12.1" outlineLevel="0" r="237">
      <c r="A237" s="5" t="s">
        <f>=HYPERLINK("https://rossileiloes.com.br/lote/detalhe/189147", "7016")</f>
      </c>
      <c r="B237" s="4" t="s">
        <f>=HYPERLINK("https://rossileiloes.com.br/lote/detalhe/189147", " Mangueira automotiva Fomoco 9S65-9K164-AB C013A 2070 - 50 unid")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100,00</t>
        </is>
      </c>
      <c r="F237" s="4" t="inlineStr">
        <is>
          <t>100.00</t>
        </is>
      </c>
    </row>
    <row collapsed="false" customFormat="false" customHeight="false" hidden="false" ht="12.1" outlineLevel="0" r="238">
      <c r="A238" s="5" t="s">
        <f>=HYPERLINK("https://rossileiloes.com.br/lote/detalhe/189155", "7017")</f>
      </c>
      <c r="B238" s="4" t="s">
        <f>=HYPERLINK("https://rossileiloes.com.br/lote/detalhe/189155", " Mangueira automotiva Fomoco 9S65-9047-AA C013A 2490 – 50 unid")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100,00</t>
        </is>
      </c>
      <c r="F238" s="4" t="inlineStr">
        <is>
          <t>100.00</t>
        </is>
      </c>
    </row>
    <row collapsed="false" customFormat="false" customHeight="false" hidden="false" ht="12.1" outlineLevel="0" r="239">
      <c r="A239" s="5" t="s">
        <f>=HYPERLINK("https://rossileiloes.com.br/lote/detalhe/189151", "7018")</f>
      </c>
      <c r="B239" s="4" t="s">
        <f>=HYPERLINK("https://rossileiloes.com.br/lote/detalhe/189151", " Válvula tipo borboleta Novacil - 02 unid")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100,00</t>
        </is>
      </c>
      <c r="F239" s="4" t="inlineStr">
        <is>
          <t>100.00</t>
        </is>
      </c>
    </row>
    <row collapsed="false" customFormat="false" customHeight="false" hidden="false" ht="12.1" outlineLevel="0" r="240">
      <c r="A240" s="5" t="s">
        <f>=HYPERLINK("https://rossileiloes.com.br/lote/detalhe/189168", "7019")</f>
      </c>
      <c r="B240" s="4" t="s">
        <f>=HYPERLINK("https://rossileiloes.com.br/lote/detalhe/189168", " Válvula de gaveta PN40/PN 32 -02 unid")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100,00</t>
        </is>
      </c>
      <c r="F240" s="4" t="inlineStr">
        <is>
          <t>100.00</t>
        </is>
      </c>
    </row>
    <row collapsed="false" customFormat="false" customHeight="false" hidden="false" ht="12.1" outlineLevel="0" r="241">
      <c r="A241" s="5" t="s">
        <f>=HYPERLINK("https://rossileiloes.com.br/lote/detalhe/189146", "7020")</f>
      </c>
      <c r="B241" s="4" t="s">
        <f>=HYPERLINK("https://rossileiloes.com.br/lote/detalhe/189146", " Válvula de gaveta PN40 /05C25 -02 unid")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100,00</t>
        </is>
      </c>
      <c r="F241" s="4" t="inlineStr">
        <is>
          <t>100.00</t>
        </is>
      </c>
    </row>
    <row collapsed="false" customFormat="false" customHeight="false" hidden="false" ht="12.1" outlineLevel="0" r="242">
      <c r="A242" s="5" t="s">
        <f>=HYPERLINK("https://rossileiloes.com.br/lote/detalhe/189157", "7021")</f>
      </c>
      <c r="B242" s="4" t="s">
        <f>=HYPERLINK("https://rossileiloes.com.br/lote/detalhe/189157", " Lote de placas Vicor sem componentes 250 unid")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100,00</t>
        </is>
      </c>
      <c r="F242" s="4" t="inlineStr">
        <is>
          <t>100.00</t>
        </is>
      </c>
    </row>
    <row collapsed="false" customFormat="false" customHeight="false" hidden="false" ht="12.1" outlineLevel="0" r="243">
      <c r="A243" s="5" t="s">
        <f>=HYPERLINK("https://rossileiloes.com.br/lote/detalhe/189166", "7022")</f>
      </c>
      <c r="B243" s="4" t="s">
        <f>=HYPERLINK("https://rossileiloes.com.br/lote/detalhe/189166", " Controle Toshiba cod SE-027 – 30 unid")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100,00</t>
        </is>
      </c>
      <c r="F243" s="4" t="inlineStr">
        <is>
          <t>100.00</t>
        </is>
      </c>
    </row>
    <row collapsed="false" customFormat="false" customHeight="false" hidden="false" ht="12.1" outlineLevel="0" r="244">
      <c r="A244" s="5" t="s">
        <f>=HYPERLINK("https://rossileiloes.com.br/lote/detalhe/189170", "7023")</f>
      </c>
      <c r="B244" s="4" t="s">
        <f>=HYPERLINK("https://rossileiloes.com.br/lote/detalhe/189170", " Conector Ethernet RJ45 – 200 unid")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100,00</t>
        </is>
      </c>
      <c r="F244" s="4" t="inlineStr">
        <is>
          <t>100.00</t>
        </is>
      </c>
    </row>
    <row collapsed="false" customFormat="false" customHeight="false" hidden="false" ht="12.1" outlineLevel="0" r="245">
      <c r="A245" s="5" t="s">
        <f>=HYPERLINK("https://rossileiloes.com.br/lote/detalhe/189158", "7024")</f>
      </c>
      <c r="B245" s="4" t="s">
        <f>=HYPERLINK("https://rossileiloes.com.br/lote/detalhe/189158", " Conector Ethernet RJ45 – 200 unid")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100,00</t>
        </is>
      </c>
      <c r="F245" s="4" t="inlineStr">
        <is>
          <t>100.00</t>
        </is>
      </c>
    </row>
    <row collapsed="false" customFormat="false" customHeight="false" hidden="false" ht="12.1" outlineLevel="0" r="246">
      <c r="A246" s="5" t="s">
        <f>=HYPERLINK("https://rossileiloes.com.br/lote/detalhe/189149", "7025")</f>
      </c>
      <c r="B246" s="4" t="s">
        <f>=HYPERLINK("https://rossileiloes.com.br/lote/detalhe/189149", " Barramentos de Paineis / SCHNEIDER ELETRIC / EZB400W04 – 05 unid")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100,00</t>
        </is>
      </c>
      <c r="F246" s="4" t="inlineStr">
        <is>
          <t>100.00</t>
        </is>
      </c>
    </row>
    <row collapsed="false" customFormat="false" customHeight="false" hidden="false" ht="12.1" outlineLevel="0" r="247">
      <c r="A247" s="5" t="s">
        <f>=HYPERLINK("https://rossileiloes.com.br/lote/detalhe/189152", "7026")</f>
      </c>
      <c r="B247" s="4" t="s">
        <f>=HYPERLINK("https://rossileiloes.com.br/lote/detalhe/189152", " Barramentos de Paineis / SCHNEIDER ELETRIC / EZB250W08 – 05 unid")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100,00</t>
        </is>
      </c>
      <c r="F247" s="4" t="inlineStr">
        <is>
          <t>100.00</t>
        </is>
      </c>
    </row>
    <row collapsed="false" customFormat="false" customHeight="false" hidden="false" ht="12.1" outlineLevel="0" r="248">
      <c r="A248" s="5" t="s">
        <f>=HYPERLINK("https://rossileiloes.com.br/lote/detalhe/189153", "7027")</f>
      </c>
      <c r="B248" s="4" t="s">
        <f>=HYPERLINK("https://rossileiloes.com.br/lote/detalhe/189153", " Adaptador de tomada Quality Product – 100 unid")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100,00</t>
        </is>
      </c>
      <c r="F248" s="4" t="inlineStr">
        <is>
          <t>100.00</t>
        </is>
      </c>
    </row>
    <row collapsed="false" customFormat="false" customHeight="false" hidden="false" ht="12.1" outlineLevel="0" r="249">
      <c r="A249" s="5" t="s">
        <f>=HYPERLINK("https://rossileiloes.com.br/lote/detalhe/189159", "7028")</f>
      </c>
      <c r="B249" s="4" t="s">
        <f>=HYPERLINK("https://rossileiloes.com.br/lote/detalhe/189159", " Adaptador de tomada Quality Product - 100 unid")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100,00</t>
        </is>
      </c>
      <c r="F249" s="4" t="inlineStr">
        <is>
          <t>100.00</t>
        </is>
      </c>
    </row>
    <row collapsed="false" customFormat="false" customHeight="false" hidden="false" ht="12.1" outlineLevel="0" r="250">
      <c r="A250" s="5" t="s">
        <f>=HYPERLINK("https://rossileiloes.com.br/lote/detalhe/189169", "7029")</f>
      </c>
      <c r="B250" s="4" t="s">
        <f>=HYPERLINK("https://rossileiloes.com.br/lote/detalhe/189169", " 6 Pares de seta TVS N9321820 – 6 pares")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100,00</t>
        </is>
      </c>
      <c r="F250" s="4" t="inlineStr">
        <is>
          <t>100.00</t>
        </is>
      </c>
    </row>
    <row collapsed="false" customFormat="false" customHeight="false" hidden="false" ht="12.1" outlineLevel="0" r="251">
      <c r="A251" s="5" t="s">
        <f>=HYPERLINK("https://rossileiloes.com.br/lote/detalhe/189161", "7030")</f>
      </c>
      <c r="B251" s="4" t="s">
        <f>=HYPERLINK("https://rossileiloes.com.br/lote/detalhe/189161", " HP Hewlett packard Desigenjet 700 – 01 unid")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100,00</t>
        </is>
      </c>
      <c r="F251" s="4" t="inlineStr">
        <is>
          <t>100.00</t>
        </is>
      </c>
    </row>
    <row collapsed="false" customFormat="false" customHeight="false" hidden="false" ht="12.1" outlineLevel="0" r="252">
      <c r="A252" s="5" t="s">
        <f>=HYPERLINK("https://rossileiloes.com.br/lote/detalhe/189172", "7031")</f>
      </c>
      <c r="B252" s="4" t="s">
        <f>=HYPERLINK("https://rossileiloes.com.br/lote/detalhe/189172", " Lote de placas PN PH54G240NUBHB3SI-A sem componentes – 980 unid")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100,00</t>
        </is>
      </c>
      <c r="F252" s="4" t="inlineStr">
        <is>
          <t>100.00</t>
        </is>
      </c>
    </row>
    <row collapsed="false" customFormat="false" customHeight="false" hidden="false" ht="12.1" outlineLevel="0" r="253">
      <c r="A253" s="5" t="s">
        <f>=HYPERLINK("https://rossileiloes.com.br/lote/detalhe/189150", "7032")</f>
      </c>
      <c r="B253" s="4" t="s">
        <f>=HYPERLINK("https://rossileiloes.com.br/lote/detalhe/189150", " Leitor Optico DV38-02-3 - 10 unid")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100,00</t>
        </is>
      </c>
      <c r="F253" s="4" t="inlineStr">
        <is>
          <t>100.00</t>
        </is>
      </c>
    </row>
    <row collapsed="false" customFormat="false" customHeight="false" hidden="false" ht="12.1" outlineLevel="0" r="254">
      <c r="A254" s="5" t="s">
        <f>=HYPERLINK("https://rossileiloes.com.br/lote/detalhe/189156", "7033")</f>
      </c>
      <c r="B254" s="4" t="s">
        <f>=HYPERLINK("https://rossileiloes.com.br/lote/detalhe/189156", " Leitor Optico DV38-02-3 - 10 unid")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100,00</t>
        </is>
      </c>
      <c r="F254" s="4" t="inlineStr">
        <is>
          <t>100.00</t>
        </is>
      </c>
    </row>
    <row collapsed="false" customFormat="false" customHeight="false" hidden="false" ht="12.1" outlineLevel="0" r="255">
      <c r="A255" s="5" t="s">
        <f>=HYPERLINK("https://rossileiloes.com.br/lote/detalhe/189167", "7034")</f>
      </c>
      <c r="B255" s="4" t="s">
        <f>=HYPERLINK("https://rossileiloes.com.br/lote/detalhe/189167", " Placa Eletrônica Janome 85850806 – 10 unid")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100,00</t>
        </is>
      </c>
      <c r="F255" s="4" t="inlineStr">
        <is>
          <t>100.00</t>
        </is>
      </c>
    </row>
    <row collapsed="false" customFormat="false" customHeight="false" hidden="false" ht="12.1" outlineLevel="0" r="256">
      <c r="A256" s="5" t="s">
        <f>=HYPERLINK("https://rossileiloes.com.br/lote/detalhe/189160", "7035")</f>
      </c>
      <c r="B256" s="4" t="s">
        <f>=HYPERLINK("https://rossileiloes.com.br/lote/detalhe/189160", " Placa Eletrônica Janome 85850806 – 10 unid")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100,00</t>
        </is>
      </c>
      <c r="F256" s="4" t="inlineStr">
        <is>
          <t>100.00</t>
        </is>
      </c>
    </row>
    <row collapsed="false" customFormat="false" customHeight="false" hidden="false" ht="12.1" outlineLevel="0" r="257">
      <c r="A257" s="5" t="s">
        <f>=HYPERLINK("https://rossileiloes.com.br/lote/detalhe/189171", "7036")</f>
      </c>
      <c r="B257" s="4" t="s">
        <f>=HYPERLINK("https://rossileiloes.com.br/lote/detalhe/189171", " Luminaria Tech Led cob 7W 3000k 2 Startec 9 unid")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100,00</t>
        </is>
      </c>
      <c r="F257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2026-04-23T00:42:10.00Z</dcterms:created>
  <dc:creator>Tellks Tecnologia</dc:creator>
  <cp:revision>0</cp:revision>
</cp:coreProperties>
</file>