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CAMINHÃO, GUINDASTE, EMPILHADEIRA, BARRACÕES, VIGAS, TUBOS, PÉ DIREITO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19/10/2023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=HYPERLINK("https://rossileiloes.com.br/lote/detalhe/197968", "000")</f>
      </c>
      <c r="B11" s="4" t="s">
        <f>=HYPERLINK("https://rossileiloes.com.br/lote/detalhe/197968", "CAMINHÃO MERCEDES-BENZ L 2213, 1982/1982 /TRES EIXOS, 6x2 COM GUINDASTE BANTAM PARA 18 TONELADAS")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135.000,00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=HYPERLINK("https://rossileiloes.com.br/lote/detalhe/198030", "001")</f>
      </c>
      <c r="B12" s="4" t="s">
        <f>=HYPERLINK("https://rossileiloes.com.br/lote/detalhe/198030", "EMPILHADEIRA HYSTER A DIESEL - 7 TONELADAS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=HYPERLINK("https://rossileiloes.com.br/lote/detalhe/198032", "002")</f>
      </c>
      <c r="B13" s="4" t="s">
        <f>=HYPERLINK("https://rossileiloes.com.br/lote/detalhe/198032", " EMPILHADEIRA HYSTER A GÁS 4 TON. ( não acompanha cilindro)")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25.000,00</t>
        </is>
      </c>
      <c r="F13" s="4" t="inlineStr">
        <is>
          <t>750.00</t>
        </is>
      </c>
    </row>
    <row collapsed="false" customFormat="false" customHeight="false" hidden="false" ht="12.1" outlineLevel="0" r="14">
      <c r="A14" s="5" t="s">
        <f>=HYPERLINK("https://rossileiloes.com.br/lote/detalhe/197966", "003")</f>
      </c>
      <c r="B14" s="4" t="s">
        <f>=HYPERLINK("https://rossileiloes.com.br/lote/detalhe/197966", "01 TUBO 12 M P/ CALDEIRA SEM USO 38,10MM ESP 4,5MM A213 - APROX. 46 KG")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=HYPERLINK("https://rossileiloes.com.br/lote/detalhe/198034", "004")</f>
      </c>
      <c r="B15" s="4" t="s">
        <f>=HYPERLINK("https://rossileiloes.com.br/lote/detalhe/198034", " VÁLVULA 14" REFORMADA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14.000,00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=HYPERLINK("https://rossileiloes.com.br/lote/detalhe/198033", "005")</f>
      </c>
      <c r="B16" s="4" t="s">
        <f>=HYPERLINK("https://rossileiloes.com.br/lote/detalhe/198033", " VÁLVULA 30"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22.000,00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=HYPERLINK("https://rossileiloes.com.br/lote/detalhe/198035", "006")</f>
      </c>
      <c r="B17" s="4" t="s">
        <f>=HYPERLINK("https://rossileiloes.com.br/lote/detalhe/198035", " ELETROIMÃ 76"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75.000,00</t>
        </is>
      </c>
      <c r="F17" s="4" t="inlineStr">
        <is>
          <t>750.00</t>
        </is>
      </c>
    </row>
    <row collapsed="false" customFormat="false" customHeight="false" hidden="false" ht="12.1" outlineLevel="0" r="18">
      <c r="A18" s="5" t="s">
        <f>=HYPERLINK("https://rossileiloes.com.br/lote/detalhe/197954", "007")</f>
      </c>
      <c r="B18" s="4" t="s">
        <f>=HYPERLINK("https://rossileiloes.com.br/lote/detalhe/197954", "[ LANCE POR KG ] TUBO CALANDRADO SEM USO 20" PARADE 3MM - APROX. 2190 KG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3,50</t>
        </is>
      </c>
      <c r="F18" s="4" t="inlineStr">
        <is>
          <t>0.10</t>
        </is>
      </c>
    </row>
    <row collapsed="false" customFormat="false" customHeight="false" hidden="false" ht="12.1" outlineLevel="0" r="19">
      <c r="A19" s="5" t="s">
        <f>=HYPERLINK("https://rossileiloes.com.br/lote/detalhe/197948", "008")</f>
      </c>
      <c r="B19" s="4" t="s">
        <f>=HYPERLINK("https://rossileiloes.com.br/lote/detalhe/197948", " [ LANCE POR KG ] TUBO CALANDRADO SEM USO 20" PARADE 5MM - APROX. 1400 KG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3,50</t>
        </is>
      </c>
      <c r="F19" s="4" t="inlineStr">
        <is>
          <t>0.10</t>
        </is>
      </c>
    </row>
    <row collapsed="false" customFormat="false" customHeight="false" hidden="false" ht="12.1" outlineLevel="0" r="20">
      <c r="A20" s="5" t="s">
        <f>=HYPERLINK("https://rossileiloes.com.br/lote/detalhe/198031", "009")</f>
      </c>
      <c r="B20" s="4" t="s">
        <f>=HYPERLINK("https://rossileiloes.com.br/lote/detalhe/198031", "[ LANCE POR KG ] TUBO CALANDRADO SEM USO 20" PARADE 3MM - APROX. 2190 KG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3,50</t>
        </is>
      </c>
      <c r="F20" s="4" t="inlineStr">
        <is>
          <t>0.10</t>
        </is>
      </c>
    </row>
    <row collapsed="false" customFormat="false" customHeight="false" hidden="false" ht="12.1" outlineLevel="0" r="21">
      <c r="A21" s="5" t="s">
        <f>=HYPERLINK("https://rossileiloes.com.br/lote/detalhe/197929", "015")</f>
      </c>
      <c r="B21" s="4" t="s">
        <f>=HYPERLINK("https://rossileiloes.com.br/lote/detalhe/197929", " [ LANCE POR KG ] PERFIL U OMEGA SEM USO 16" PAREDE 9,5MM - APROX. 960 KG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3,00</t>
        </is>
      </c>
      <c r="F21" s="4" t="inlineStr">
        <is>
          <t>0.10</t>
        </is>
      </c>
    </row>
    <row collapsed="false" customFormat="false" customHeight="false" hidden="false" ht="12.1" outlineLevel="0" r="22">
      <c r="A22" s="5" t="s">
        <f>=HYPERLINK("https://rossileiloes.com.br/lote/detalhe/197930", "016")</f>
      </c>
      <c r="B22" s="4" t="s">
        <f>=HYPERLINK("https://rossileiloes.com.br/lote/detalhe/197930", "[ LANCE POR KG ] PÉ DIREITO TUBOLAR 6" X 4900MM 4 UNIDADES - APROX. 865 KG 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5,00</t>
        </is>
      </c>
      <c r="F22" s="4" t="inlineStr">
        <is>
          <t>0.10</t>
        </is>
      </c>
    </row>
    <row collapsed="false" customFormat="false" customHeight="false" hidden="false" ht="12.1" outlineLevel="0" r="23">
      <c r="A23" s="5" t="s">
        <f>=HYPERLINK("https://rossileiloes.com.br/lote/detalhe/197958", "019")</f>
      </c>
      <c r="B23" s="4" t="s">
        <f>=HYPERLINK("https://rossileiloes.com.br/lote/detalhe/197958", " [ LANCE POR KG ] VIGA H 8" X 4800MM 3 UNIDADES - APROX. 880 KG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5,00</t>
        </is>
      </c>
      <c r="F23" s="4" t="inlineStr">
        <is>
          <t>0.10</t>
        </is>
      </c>
    </row>
    <row collapsed="false" customFormat="false" customHeight="false" hidden="false" ht="12.1" outlineLevel="0" r="24">
      <c r="A24" s="5" t="s">
        <f>=HYPERLINK("https://rossileiloes.com.br/lote/detalhe/197937", "022")</f>
      </c>
      <c r="B24" s="4" t="s">
        <f>=HYPERLINK("https://rossileiloes.com.br/lote/detalhe/197937", " CONJUNTO DE CONVERSOR OSCILANTE DE TORQUE PARA MOENDA 42" X 78", COMPLETO, LADO ACIONAMENTO, LADO ACIONADO E O DISPOSITIVO DE LIGAÇÃO CENTRAL, MARCA ACIP, USADO.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=HYPERLINK("https://rossileiloes.com.br/lote/detalhe/197928", "024")</f>
      </c>
      <c r="B25" s="4" t="s">
        <f>=HYPERLINK("https://rossileiloes.com.br/lote/detalhe/197928", " TANQUE USADO 15M³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=HYPERLINK("https://rossileiloes.com.br/lote/detalhe/197943", "025")</f>
      </c>
      <c r="B26" s="4" t="s">
        <f>=HYPERLINK("https://rossileiloes.com.br/lote/detalhe/197943", " TANQUE USADO 15M³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=HYPERLINK("https://rossileiloes.com.br/lote/detalhe/197956", "026")</f>
      </c>
      <c r="B27" s="4" t="s">
        <f>=HYPERLINK("https://rossileiloes.com.br/lote/detalhe/197956", " TANQUE USADO 15M³ 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=HYPERLINK("https://rossileiloes.com.br/lote/detalhe/197947", "027")</f>
      </c>
      <c r="B28" s="4" t="s">
        <f>=HYPERLINK("https://rossileiloes.com.br/lote/detalhe/197947", " [ LANCE POR KG ] TUBO 1/2"A 6"- APROX. 7000 KG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4,00</t>
        </is>
      </c>
      <c r="F28" s="4" t="inlineStr">
        <is>
          <t>0.10</t>
        </is>
      </c>
    </row>
    <row collapsed="false" customFormat="false" customHeight="false" hidden="false" ht="12.1" outlineLevel="0" r="29">
      <c r="A29" s="5" t="s">
        <f>=HYPERLINK("https://rossileiloes.com.br/lote/detalhe/197949", "029")</f>
      </c>
      <c r="B29" s="4" t="s">
        <f>=HYPERLINK("https://rossileiloes.com.br/lote/detalhe/197949", " PENEIRA ROTATIVA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=HYPERLINK("https://rossileiloes.com.br/lote/detalhe/197950", "030")</f>
      </c>
      <c r="B30" s="4" t="s">
        <f>=HYPERLINK("https://rossileiloes.com.br/lote/detalhe/197950", " [ LANCE POR KG ] APROX. 5000 KG DE PISO TIPO SELMEC APROX. 110M²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4,00</t>
        </is>
      </c>
      <c r="F30" s="4" t="inlineStr">
        <is>
          <t>0.10</t>
        </is>
      </c>
    </row>
    <row collapsed="false" customFormat="false" customHeight="false" hidden="false" ht="12.1" outlineLevel="0" r="31">
      <c r="A31" s="5" t="s">
        <f>=HYPERLINK("https://rossileiloes.com.br/lote/detalhe/197962", "031")</f>
      </c>
      <c r="B31" s="4" t="s">
        <f>=HYPERLINK("https://rossileiloes.com.br/lote/detalhe/197962", " [ LANCE POR KG ] CHAPA XADREZ DE 3/16" E 1/4" COM TAMANHOS DIFERENTES - APROX. 8000 KG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4,00</t>
        </is>
      </c>
      <c r="F31" s="4" t="inlineStr">
        <is>
          <t>0.10</t>
        </is>
      </c>
    </row>
    <row collapsed="false" customFormat="false" customHeight="false" hidden="false" ht="12.1" outlineLevel="0" r="32">
      <c r="A32" s="5" t="s">
        <f>=HYPERLINK("https://rossileiloes.com.br/lote/detalhe/197967", "033")</f>
      </c>
      <c r="B32" s="4" t="s">
        <f>=HYPERLINK("https://rossileiloes.com.br/lote/detalhe/197967", " [ LANCE POR KG ] VIGA I 40" X 14" X 8000 ESPESSURA ABA 18,5MM E ALMA 13MM - APROX. 9000 KG - VENDA NO ESTADO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5,00</t>
        </is>
      </c>
      <c r="F32" s="4" t="inlineStr">
        <is>
          <t>0.10</t>
        </is>
      </c>
    </row>
    <row collapsed="false" customFormat="false" customHeight="false" hidden="false" ht="12.1" outlineLevel="0" r="33">
      <c r="A33" s="5" t="s">
        <f>=HYPERLINK("https://rossileiloes.com.br/lote/detalhe/197942", "038")</f>
      </c>
      <c r="B33" s="4" t="s">
        <f>=HYPERLINK("https://rossileiloes.com.br/lote/detalhe/197942", " [ LANCE POR KG ] TUBOS CALANDRADOS DE 10" A 40" - APROX. 6000 KG - VENDA NO ESTADO CONFORME LOTE EXPOSTO")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4,00</t>
        </is>
      </c>
      <c r="F33" s="4" t="inlineStr">
        <is>
          <t>0.10</t>
        </is>
      </c>
    </row>
    <row collapsed="false" customFormat="false" customHeight="false" hidden="false" ht="12.1" outlineLevel="0" r="34">
      <c r="A34" s="5" t="s">
        <f>=HYPERLINK("https://rossileiloes.com.br/lote/detalhe/197938", "039")</f>
      </c>
      <c r="B34" s="4" t="s">
        <f>=HYPERLINK("https://rossileiloes.com.br/lote/detalhe/197938", " BICA DOSADORA DE RESIDUOS - VENDA NO ESTADO CONFORME LOTE EXPOSTO")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=HYPERLINK("https://rossileiloes.com.br/lote/detalhe/197940", "040")</f>
      </c>
      <c r="B35" s="4" t="s">
        <f>=HYPERLINK("https://rossileiloes.com.br/lote/detalhe/197940", " [ LANCE POR KG ] TUBO DE 16" A 24" - APROX. 3000 KG - VENDA NO ESTADO CONFORME LOTE EXPOSTO")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4,00</t>
        </is>
      </c>
      <c r="F35" s="4" t="inlineStr">
        <is>
          <t>0.10</t>
        </is>
      </c>
    </row>
    <row collapsed="false" customFormat="false" customHeight="false" hidden="false" ht="12.1" outlineLevel="0" r="36">
      <c r="A36" s="5" t="s">
        <f>=HYPERLINK("https://rossileiloes.com.br/lote/detalhe/197951", "045")</f>
      </c>
      <c r="B36" s="4" t="s">
        <f>=HYPERLINK("https://rossileiloes.com.br/lote/detalhe/197951", "GUINCHO HILO DE 14 METROS DE ALTURA P/ DESCARGA DE CAMINHÃO ATÉ 25 TON - VENDA NO ESTADO CONFORME LOTE EXPOSTO")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14.000,00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=HYPERLINK("https://rossileiloes.com.br/lote/detalhe/197934", "053")</f>
      </c>
      <c r="B37" s="4" t="s">
        <f>=HYPERLINK("https://rossileiloes.com.br/lote/detalhe/197934", " PRÉ AQUECEDOR DE 150 - VENDA NO ESTADO CONFORME LOTE EXPOSTO")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=HYPERLINK("https://rossileiloes.com.br/lote/detalhe/197941", "054")</f>
      </c>
      <c r="B38" s="4" t="s">
        <f>=HYPERLINK("https://rossileiloes.com.br/lote/detalhe/197941", " PRÉ AQUECEDOR DE 150- VENDA NO ESTADO CONFORME LOTE EXPOSTO")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=HYPERLINK("https://rossileiloes.com.br/lote/detalhe/197965", "057")</f>
      </c>
      <c r="B39" s="4" t="s">
        <f>=HYPERLINK("https://rossileiloes.com.br/lote/detalhe/197965", " [ LANCE POR KG ] VIGA I 22" - 5 UNIDADES 4,4M CADA - TOTAL APROX. 2200 KG - VENDA NO ESTADO CONFORME LOTE EXPOSTO")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4,00</t>
        </is>
      </c>
      <c r="F39" s="4" t="inlineStr">
        <is>
          <t>0.10</t>
        </is>
      </c>
    </row>
    <row collapsed="false" customFormat="false" customHeight="false" hidden="false" ht="12.1" outlineLevel="0" r="40">
      <c r="A40" s="5" t="s">
        <f>=HYPERLINK("https://rossileiloes.com.br/lote/detalhe/197964", "060")</f>
      </c>
      <c r="B40" s="4" t="s">
        <f>=HYPERLINK("https://rossileiloes.com.br/lote/detalhe/197964", "BARRACÃO (PÉ DIREITO COM 12 UNIDADES DE VIGA H 350 X 350 COM 16,9M ALTURA, TESOURA COM 6 UNIDADES DE VIGA U 6" COM 12,4M E TESOURA COM 6 UNIDADES DE VIGA U 6" COM 6,5M) - VENDA NO ESTADO CONFORME LOTE EXPOSTO")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200.000,00</t>
        </is>
      </c>
      <c r="F40" s="4" t="inlineStr">
        <is>
          <t>2000.00</t>
        </is>
      </c>
    </row>
    <row collapsed="false" customFormat="false" customHeight="false" hidden="false" ht="12.1" outlineLevel="0" r="41">
      <c r="A41" s="5" t="s">
        <f>=HYPERLINK("https://rossileiloes.com.br/lote/detalhe/197960", "063")</f>
      </c>
      <c r="B41" s="4" t="s">
        <f>=HYPERLINK("https://rossileiloes.com.br/lote/detalhe/197960", "ELETROIMÃ 58" - VENDA NO ESTADO CONFORME LOTE EXPOSTO")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40.000,00</t>
        </is>
      </c>
      <c r="F41" s="4" t="inlineStr">
        <is>
          <t>2000.00</t>
        </is>
      </c>
    </row>
    <row collapsed="false" customFormat="false" customHeight="false" hidden="false" ht="12.1" outlineLevel="0" r="42">
      <c r="A42" s="5" t="s">
        <f>=HYPERLINK("https://rossileiloes.com.br/lote/detalhe/197957", "064")</f>
      </c>
      <c r="B42" s="4" t="s">
        <f>=HYPERLINK("https://rossileiloes.com.br/lote/detalhe/197957", " FABRICA PARA ENVASE DE ALCOOL EM GEL 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100.000,00</t>
        </is>
      </c>
      <c r="F42" s="4" t="inlineStr">
        <is>
          <t>2000.00</t>
        </is>
      </c>
    </row>
    <row collapsed="false" customFormat="false" customHeight="false" hidden="false" ht="12.1" outlineLevel="0" r="43">
      <c r="A43" s="5" t="s">
        <f>=HYPERLINK("https://rossileiloes.com.br/lote/detalhe/197944", "080")</f>
      </c>
      <c r="B43" s="4" t="s">
        <f>=HYPERLINK("https://rossileiloes.com.br/lote/detalhe/197944", " VALVULA GAVETA 14" USADA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=HYPERLINK("https://rossileiloes.com.br/lote/detalhe/197939", "081")</f>
      </c>
      <c r="B44" s="4" t="s">
        <f>=HYPERLINK("https://rossileiloes.com.br/lote/detalhe/197939", " VALVULA GAVETA 14" USADA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=HYPERLINK("https://rossileiloes.com.br/lote/detalhe/197931", "082")</f>
      </c>
      <c r="B45" s="4" t="s">
        <f>=HYPERLINK("https://rossileiloes.com.br/lote/detalhe/197931", "RODETE PARA MOENDA EM AÇO FUNDIDO 1045 COM APROX ØEXT: 1320mm; ØINT: 485mm; ALTURA: 210mm  Z: 20 DENTES - VENDA NO ESTADO CONFORME LOTE EXPOSTO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11.000,00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=HYPERLINK("https://rossileiloes.com.br/lote/detalhe/197927", "083")</f>
      </c>
      <c r="B46" s="4" t="s">
        <f>=HYPERLINK("https://rossileiloes.com.br/lote/detalhe/197927", "RODETE PARA MOENDA EM AÇO FUNDIDO 1045 COM APROX ØEXT: 1320mm; ØINT: 485mm; ALTURA: 210mm Z: 20 DENTES - VENDA NO ESTADO CONFORME LOTE EXPOSTO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11.000,00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=HYPERLINK("https://rossileiloes.com.br/lote/detalhe/197936", "084")</f>
      </c>
      <c r="B47" s="4" t="s">
        <f>=HYPERLINK("https://rossileiloes.com.br/lote/detalhe/197936", "RODETE PARA MOENDA EM AÇO FUNDIDO 1045 COM APROX ØEXT: 1220mm; ØINT: 490mm; ALTURA: 210mm Z: 19 DENTES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11.000,00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=HYPERLINK("https://rossileiloes.com.br/lote/detalhe/197946", "087")</f>
      </c>
      <c r="B48" s="4" t="s">
        <f>=HYPERLINK("https://rossileiloes.com.br/lote/detalhe/197946", "03 unidades de RODETE PARA MOENDA EM AÇO FUNDIDO 1045 COM APROX ØEXT: 1220mm; ØINT: 490mm; ALTURA: 210mm Z: 19 DENTES - VENDA NO ESTADO CONFORME LOTE EXPOSTO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=HYPERLINK("https://rossileiloes.com.br/lote/detalhe/197933", "088")</f>
      </c>
      <c r="B49" s="4" t="s">
        <f>=HYPERLINK("https://rossileiloes.com.br/lote/detalhe/197933", "RODETE PARA MOENDA EM AÇO FUNDIDO 1045 COM APROX ØEXT: 1115mm; ØINT: 490mm; ALTURA: 460mm Z: 15 DENTES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=HYPERLINK("https://rossileiloes.com.br/lote/detalhe/197932", "089")</f>
      </c>
      <c r="B50" s="4" t="s">
        <f>=HYPERLINK("https://rossileiloes.com.br/lote/detalhe/197932", "RODETE PARA MOENDA EM AÇO FUNDIDO 1045 COM APROX ØEXT: 1115mm; ØINT: 490mm; ALTURA: 460mm Z: 15 DENTES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=HYPERLINK("https://rossileiloes.com.br/lote/detalhe/197961", "090")</f>
      </c>
      <c r="B51" s="4" t="s">
        <f>=HYPERLINK("https://rossileiloes.com.br/lote/detalhe/197961", "RODETE PARA MOENDA EM AÇO FUNDIDO 1045 COM APROX ØEXT: 1115mm; ØINT: 490mm; ALTURA: 460mm Z: 15 DENTES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=HYPERLINK("https://rossileiloes.com.br/lote/detalhe/197935", "091")</f>
      </c>
      <c r="B52" s="4" t="s">
        <f>=HYPERLINK("https://rossileiloes.com.br/lote/detalhe/197935", " 5 UNIDADES DE CAIXAS COM 10 CONJUNTOS DE MANGUEIRA FLEXIVEL DE 1,5M PARA SPRINKLER (50 UNIDADES DE CONJUNTOS NO TOTAL)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=HYPERLINK("https://rossileiloes.com.br/lote/detalhe/197963", "092")</f>
      </c>
      <c r="B53" s="4" t="s">
        <f>=HYPERLINK("https://rossileiloes.com.br/lote/detalhe/197963", " 5 UNIDADES DE CAIXAS COM 10 CONJUNTOS DE MANGUEIRA FLEXIVEL DE 1,5M PARA SPRINKLER (50 UNIDADES DE CONJUNTOS NO TOTAL)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=HYPERLINK("https://rossileiloes.com.br/lote/detalhe/197955", "093")</f>
      </c>
      <c r="B54" s="4" t="s">
        <f>=HYPERLINK("https://rossileiloes.com.br/lote/detalhe/197955", " 5 UNIDADES DE CAIXAS COM 10 CONJUNTOS DE MANGUEIRA FLEXIVEL DE 1,5M PARA SPRINKLER (50 UNIDADES DE CONJUNTOS NO TOTAL) 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=HYPERLINK("https://rossileiloes.com.br/lote/detalhe/197952", "094")</f>
      </c>
      <c r="B55" s="4" t="s">
        <f>=HYPERLINK("https://rossileiloes.com.br/lote/detalhe/197952", " 5 UNIDADES DE CAIXAS COM 10 CONJUNTOS DE MANGUEIRA FLEXIVEL DE 1,5M PARA SPRINKLER (50 UNIDADES DE CONJUNTOS NO TOTAL)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=HYPERLINK("https://rossileiloes.com.br/lote/detalhe/197953", "095")</f>
      </c>
      <c r="B56" s="4" t="s">
        <f>=HYPERLINK("https://rossileiloes.com.br/lote/detalhe/197953", "20 UNIDADES DE CAIXAS COM 10 CONJUNTOS DE MANGUEIRA FLEXIVEL DE 1,5M PARA SPRINKLER (200 UNIDADES DE CONJUNTOS NO TOTAL)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=HYPERLINK("https://rossileiloes.com.br/lote/detalhe/197945", "099")</f>
      </c>
      <c r="B57" s="4" t="s">
        <f>=HYPERLINK("https://rossileiloes.com.br/lote/detalhe/197945", " 50 UNIDADES DE CAIXAS COM 10 CONJUNTOS DE MANGUEIRA FLEXIVEL DE 1,5M PARA SPRINKLER (Aprox. 500 UNIDADES DE CONJUNTOS NO TOTAL)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=HYPERLINK("https://rossileiloes.com.br/lote/detalhe/197959", "109")</f>
      </c>
      <c r="B58" s="4" t="s">
        <f>=HYPERLINK("https://rossileiloes.com.br/lote/detalhe/197959", "1 UNIDADE DE CAIXA COM 10 CONJUNTOS DE MANGUEIRA FLEXIVEL DE 1,5M PARA SPRINKLER (20 UNIDADES DE CONJUNTOS NO TOTAL)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=HYPERLINK("https://rossileiloes.com.br/lote/detalhe/197970", "115")</f>
      </c>
      <c r="B59" s="4" t="s">
        <f>=HYPERLINK("https://rossileiloes.com.br/lote/detalhe/197970", "[ LANCE POR KG ] LOTE COM APROXIMADAMENTE 20 TESOURAS COM 15M DE COMPRIMENTO - TESOURAS COM ALTURA ENTRE 1,41M E 2,47M - APROXIMADAMENTE 9.900KG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6,00</t>
        </is>
      </c>
      <c r="F59" s="4" t="inlineStr">
        <is>
          <t>0.20</t>
        </is>
      </c>
    </row>
    <row collapsed="false" customFormat="false" customHeight="false" hidden="false" ht="12.1" outlineLevel="0" r="60">
      <c r="A60" s="5" t="s">
        <f>=HYPERLINK("https://rossileiloes.com.br/lote/detalhe/197969", "116")</f>
      </c>
      <c r="B60" s="4" t="s">
        <f>=HYPERLINK("https://rossileiloes.com.br/lote/detalhe/197969", "[ LANCE POR KG ] LOTE COM APROXIMADAMENTE 20 TESOURAS COM 15M DE COMPRIMENTO - TESOURAS COM ALTURA ENTRE 1,41M E 2,47M - APROXIMADAMENTE 9.900KG - VENDA NO ESTADO CONFORME LOTE EXPOSTO")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6,00</t>
        </is>
      </c>
      <c r="F60" s="4" t="inlineStr">
        <is>
          <t>0.20</t>
        </is>
      </c>
    </row>
    <row collapsed="false" customFormat="false" customHeight="false" hidden="false" ht="12.1" outlineLevel="0" r="61">
      <c r="A61" s="5" t="s">
        <f>=HYPERLINK("https://rossileiloes.com.br/lote/detalhe/197974", "124")</f>
      </c>
      <c r="B61" s="4" t="s">
        <f>=HYPERLINK("https://rossileiloes.com.br/lote/detalhe/197974", " CARRINHO PONTE ROLANTE - VENDA NO ESTADO CONFORME LOTE EXPOSTO")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=HYPERLINK("https://rossileiloes.com.br/lote/detalhe/197973", "126")</f>
      </c>
      <c r="B62" s="4" t="s">
        <f>=HYPERLINK("https://rossileiloes.com.br/lote/detalhe/197973", " 8 VALVULAS DUPLAS - VENDA NO ESTADO CONFORME LOTE EXPOSTO")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=HYPERLINK("https://rossileiloes.com.br/lote/detalhe/197975", "127")</f>
      </c>
      <c r="B63" s="4" t="s">
        <f>=HYPERLINK("https://rossileiloes.com.br/lote/detalhe/197975", " 15 ENGRENAGENS - VENDA NO ESTADO CONFORME LOTE EXPOSTO")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10.000,00</t>
        </is>
      </c>
      <c r="F63" s="4" t="inlineStr">
        <is>
          <t>10000.00</t>
        </is>
      </c>
    </row>
    <row collapsed="false" customFormat="false" customHeight="false" hidden="false" ht="12.1" outlineLevel="0" r="64">
      <c r="A64" s="5" t="s">
        <f>=HYPERLINK("https://rossileiloes.com.br/lote/detalhe/197971", "128")</f>
      </c>
      <c r="B64" s="4" t="s">
        <f>=HYPERLINK("https://rossileiloes.com.br/lote/detalhe/197971", " 4 FREIOS PONTE ROLANTE - VENDA NO ESTADO CONFORME LOTE EXPOSTO")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=HYPERLINK("https://rossileiloes.com.br/lote/detalhe/197972", "129")</f>
      </c>
      <c r="B65" s="4" t="s">
        <f>=HYPERLINK("https://rossileiloes.com.br/lote/detalhe/197972", "[ LANCE POR KG ] TARUGOS (EIXOS) DE 175MM Ø À 310MM Ø - APROX. 23.000 KG - DIFERENTES COMPRIMENTOS - VENDA NO ESTADO CONFORME LOTE EXPOSTO")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5,00</t>
        </is>
      </c>
      <c r="F65" s="4" t="inlineStr">
        <is>
          <t>0.20</t>
        </is>
      </c>
    </row>
    <row collapsed="false" customFormat="false" customHeight="false" hidden="false" ht="12.1" outlineLevel="0" r="66">
      <c r="A66" s="5" t="s">
        <f>=HYPERLINK("https://rossileiloes.com.br/lote/detalhe/197976", "131")</f>
      </c>
      <c r="B66" s="4" t="s">
        <f>=HYPERLINK("https://rossileiloes.com.br/lote/detalhe/197976", " [ LANCE POR KG ] 16 TESOURAS COM 10M COMPRIMENTO 0,55M DE LARGURA COM VIGA DE 6" - APROXIMADAMENTE 6496 KG - VENDA NO ESTADO CONFORME LOTE EXPOSTO")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6,00</t>
        </is>
      </c>
      <c r="F66" s="4" t="inlineStr">
        <is>
          <t>0.50</t>
        </is>
      </c>
    </row>
    <row collapsed="false" customFormat="false" customHeight="false" hidden="false" ht="12.1" outlineLevel="0" r="67">
      <c r="A67" s="5" t="s">
        <f>=HYPERLINK("https://rossileiloes.com.br/lote/detalhe/197977", "132")</f>
      </c>
      <c r="B67" s="4" t="s">
        <f>=HYPERLINK("https://rossileiloes.com.br/lote/detalhe/197977", " [ LANCE POR KG ] 22 TESOURAS COM 3,53 M COMPRIMENTO 1M DE LARGURA COM VIGA DE 8" - APROXIMADAMENTE 5852 KG - VENDA NO ESTADO CONFORME LOTE EXPOSTO")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6,00</t>
        </is>
      </c>
      <c r="F67" s="4" t="inlineStr">
        <is>
          <t>0.50</t>
        </is>
      </c>
    </row>
    <row collapsed="false" customFormat="false" customHeight="false" hidden="false" ht="12.1" outlineLevel="0" r="68">
      <c r="A68" s="5" t="s">
        <f>=HYPERLINK("https://rossileiloes.com.br/lote/detalhe/197978", "134")</f>
      </c>
      <c r="B68" s="4" t="s">
        <f>=HYPERLINK("https://rossileiloes.com.br/lote/detalhe/197978", "GUINCHO HILO PARA 35 TONELADAS DE 15,8 METROS DE ALTURA P/ DESCARGA DE CAMINHÃO  - VENDA NO ESTADO CONFORME LOTE EXPOSTO")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75.000,00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=HYPERLINK("https://rossileiloes.com.br/lote/detalhe/197979", "137")</f>
      </c>
      <c r="B69" s="4" t="s">
        <f>=HYPERLINK("https://rossileiloes.com.br/lote/detalhe/197979", " [ LANCE POR KG ] 4 VIGAS I 12" X 11M - APROXIMADAMENTE 2816 KG - VENDA NO ESTADO CONFORME LOTE EXPOSTO")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4,00</t>
        </is>
      </c>
      <c r="F69" s="4" t="inlineStr">
        <is>
          <t>0.50</t>
        </is>
      </c>
    </row>
    <row collapsed="false" customFormat="false" customHeight="false" hidden="false" ht="12.1" outlineLevel="0" r="70">
      <c r="A70" s="5" t="s">
        <f>=HYPERLINK("https://rossileiloes.com.br/lote/detalhe/198003", "140")</f>
      </c>
      <c r="B70" s="4" t="s">
        <f>=HYPERLINK("https://rossileiloes.com.br/lote/detalhe/198003", " TANQUE DE INOX USADO PARA 15.000 L - VENDA NO ESTADO CONFORME LOTE EXPOSTO")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=HYPERLINK("https://rossileiloes.com.br/lote/detalhe/197996", "141")</f>
      </c>
      <c r="B71" s="4" t="s">
        <f>=HYPERLINK("https://rossileiloes.com.br/lote/detalhe/197996", " 1 CONJUNTO DE CENTRIFUGA DE AÇUCAR PARA 350KG COM MOTOR MAUSA MODELO: MV 108 PARA ATÉ 700KG - VENDA NO ESTADO CONFORME LOTE EXPOSTO")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40.000,00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=HYPERLINK("https://rossileiloes.com.br/lote/detalhe/197990", "142")</f>
      </c>
      <c r="B72" s="4" t="s">
        <f>=HYPERLINK("https://rossileiloes.com.br/lote/detalhe/197990", " 1 CONJUNTO DE CENTRIFUGA DE AÇUCAR PARA 350KG COM MOTOR MAUSA MODELO: MV 108 PARA ATÉ 700KG - VENDA NO ESTADO CONFORME LOTE EXPOSTO")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40.000,00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=HYPERLINK("https://rossileiloes.com.br/lote/detalhe/197985", "143")</f>
      </c>
      <c r="B73" s="4" t="s">
        <f>=HYPERLINK("https://rossileiloes.com.br/lote/detalhe/197985", " 1 CONJUNTO DE CENTRIFUGA DE AÇUCAR PARA 350KG COM MOTOR MAUSA MODELO: MV 108 PARA ATÉ 700KG - VENDA NO ESTADO CONFORME LOTE EXPOSTO")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40.000,00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=HYPERLINK("https://rossileiloes.com.br/lote/detalhe/197986", "144")</f>
      </c>
      <c r="B74" s="4" t="s">
        <f>=HYPERLINK("https://rossileiloes.com.br/lote/detalhe/197986", " 1 CONJUNTO DE CENTRIFUGA DE AÇUCAR PARA 350KG COM MOTOR MAUSA MODELO: MV 108 PARA ATÉ 700KG - VENDA NO ESTADO CONFORME LOTE EXPOSTO")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40.000,00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=HYPERLINK("https://rossileiloes.com.br/lote/detalhe/197984", "145")</f>
      </c>
      <c r="B75" s="4" t="s">
        <f>=HYPERLINK("https://rossileiloes.com.br/lote/detalhe/197984", " 1 CONJUNTO DE CENTRIFUGA DE AÇUCAR PARA 350KG COM MOTOR MAUSA MODELO: MV 108 PARA ATÉ 700KG - VENDA NO ESTADO CONFORME LOTE EXPOSTO")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40.000,00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=HYPERLINK("https://rossileiloes.com.br/lote/detalhe/197997", "146")</f>
      </c>
      <c r="B76" s="4" t="s">
        <f>=HYPERLINK("https://rossileiloes.com.br/lote/detalhe/197997", " 1 CONJUNTO DE CENTRIFUGA DE AÇUCAR PARA 350KG COM MOTOR MAUSA MODELO: MV 108 PARA ATÉ 700KG - VENDA NO ESTADO CONFORME LOTE EXPOSTO")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40.000,00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=HYPERLINK("https://rossileiloes.com.br/lote/detalhe/197981", "147")</f>
      </c>
      <c r="B77" s="4" t="s">
        <f>=HYPERLINK("https://rossileiloes.com.br/lote/detalhe/197981", " 1 MOTOR MAUSA PARA CENTRIFUGA MODELO MV 108 PARA ATÉ 700KG")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=HYPERLINK("https://rossileiloes.com.br/lote/detalhe/197991", "148")</f>
      </c>
      <c r="B78" s="4" t="s">
        <f>=HYPERLINK("https://rossileiloes.com.br/lote/detalhe/197991", " 1 PAINEL PARA CENTRIFUGA - VENDA NO ESTADO CONFORME LOTE EXPOSTO")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=HYPERLINK("https://rossileiloes.com.br/lote/detalhe/198002", "149")</f>
      </c>
      <c r="B79" s="4" t="s">
        <f>=HYPERLINK("https://rossileiloes.com.br/lote/detalhe/198002", " 1 PAINEL PARA CENTRIFUGA - VENDA NO ESTADO CONFORME LOTE EXPOSTO")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=HYPERLINK("https://rossileiloes.com.br/lote/detalhe/197983", "150")</f>
      </c>
      <c r="B80" s="4" t="s">
        <f>=HYPERLINK("https://rossileiloes.com.br/lote/detalhe/197983", " 1 PAINEL PARA CENTRIFUGA - VENDA NO ESTADO CONFORME LOTE EXPOSTO")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=HYPERLINK("https://rossileiloes.com.br/lote/detalhe/198001", "153")</f>
      </c>
      <c r="B81" s="4" t="s">
        <f>=HYPERLINK("https://rossileiloes.com.br/lote/detalhe/198001", " VALVULA GAVETA 14" USADA - VENDA NO ESTADO CONFORME LOTE EXPOSTO")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=HYPERLINK("https://rossileiloes.com.br/lote/detalhe/197994", "154")</f>
      </c>
      <c r="B82" s="4" t="s">
        <f>=HYPERLINK("https://rossileiloes.com.br/lote/detalhe/197994", " VALVULA GAVETA 12" USADA - VENDA NO ESTADO CONFORME LOTE EXPOSTO")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=HYPERLINK("https://rossileiloes.com.br/lote/detalhe/197987", "155")</f>
      </c>
      <c r="B83" s="4" t="s">
        <f>=HYPERLINK("https://rossileiloes.com.br/lote/detalhe/197987", "1 PORQUINHO TINKÃO 8 X 43 (DIFERENCIAL DE CAMINHÃO) - VENDA NO ESTADO CONFORME LOTE EXPOSTO")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3.500,00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=HYPERLINK("https://rossileiloes.com.br/lote/detalhe/197999", "156")</f>
      </c>
      <c r="B84" s="4" t="s">
        <f>=HYPERLINK("https://rossileiloes.com.br/lote/detalhe/197999", " 2 VALVULAS ESFERA INOX - VENDA NO ESTADO CONFORME LOTE EXPOSTO")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=HYPERLINK("https://rossileiloes.com.br/lote/detalhe/197988", "157")</f>
      </c>
      <c r="B85" s="4" t="s">
        <f>=HYPERLINK("https://rossileiloes.com.br/lote/detalhe/197988", " 2 VALVULAS ESFERA INOX - VENDA NO ESTADO CONFORME LOTE EXPOSTO")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=HYPERLINK("https://rossileiloes.com.br/lote/detalhe/198000", "158")</f>
      </c>
      <c r="B86" s="4" t="s">
        <f>=HYPERLINK("https://rossileiloes.com.br/lote/detalhe/198000", " 6 VALVULAS ESFERA INOX - VENDA NO ESTADO CONFORME LOTE EXPOSTO")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=HYPERLINK("https://rossileiloes.com.br/lote/detalhe/198004", "161")</f>
      </c>
      <c r="B87" s="4" t="s">
        <f>=HYPERLINK("https://rossileiloes.com.br/lote/detalhe/198004", "10 VALVULAS ESFERA INOX - VENDA NO ESTADO CONFORME LOTE EXPOSTO")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=HYPERLINK("https://rossileiloes.com.br/lote/detalhe/197982", "166")</f>
      </c>
      <c r="B88" s="4" t="s">
        <f>=HYPERLINK("https://rossileiloes.com.br/lote/detalhe/197982", " 1 VALVULA GAVETA 4" - VENDA NO ESTADO CONFORME LOTE EXPOSTO")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=HYPERLINK("https://rossileiloes.com.br/lote/detalhe/197995", "167")</f>
      </c>
      <c r="B89" s="4" t="s">
        <f>=HYPERLINK("https://rossileiloes.com.br/lote/detalhe/197995", " 1 VALVULA GAVETA 4" - VENDA NO ESTADO CONFORME LOTE EXPOSTO")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=HYPERLINK("https://rossileiloes.com.br/lote/detalhe/197993", "169")</f>
      </c>
      <c r="B90" s="4" t="s">
        <f>=HYPERLINK("https://rossileiloes.com.br/lote/detalhe/197993", " 1 VALVULA GAVETA 5" - VENDA NO ESTADO CONFORME LOTE EXPOSTO")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1.500,00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=HYPERLINK("https://rossileiloes.com.br/lote/detalhe/197980", "170")</f>
      </c>
      <c r="B91" s="4" t="s">
        <f>=HYPERLINK("https://rossileiloes.com.br/lote/detalhe/197980", " 1 TERNO MOENDA DEDINI 18 X 30 - VENDA NO ESTADO CONFORME LOTE EXPOSTO")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25.000,00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=HYPERLINK("https://rossileiloes.com.br/lote/detalhe/197998", "171")</f>
      </c>
      <c r="B92" s="4" t="s">
        <f>=HYPERLINK("https://rossileiloes.com.br/lote/detalhe/197998", " 1 TERNO MOENDA DEDINI 18 X 30 - VENDA NO ESTADO CONFORME LOTE EXPOSTO")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25.000,00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=HYPERLINK("https://rossileiloes.com.br/lote/detalhe/197989", "172")</f>
      </c>
      <c r="B93" s="4" t="s">
        <f>=HYPERLINK("https://rossileiloes.com.br/lote/detalhe/197989", " 1 TERNO MOENDA DEDINI 18 X 30 - VENDA NO ESTADO CONFORME LOTE EXPOSTO")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25.000,00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=HYPERLINK("https://rossileiloes.com.br/lote/detalhe/197992", "173")</f>
      </c>
      <c r="B94" s="4" t="s">
        <f>=HYPERLINK("https://rossileiloes.com.br/lote/detalhe/197992", " [ LANCE POR KG ] PÉ DIREITO TUBOLAR 5" X 3000MM - 8 UNIDADES - APROX. 416 KG - VENDA NO ESTADO CONFORME LOTE EXPOSTO")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2,50</t>
        </is>
      </c>
      <c r="F94" s="4" t="inlineStr">
        <is>
          <t>0.20</t>
        </is>
      </c>
    </row>
    <row collapsed="false" customFormat="false" customHeight="false" hidden="false" ht="12.1" outlineLevel="0" r="95">
      <c r="A95" s="5" t="s">
        <f>=HYPERLINK("https://rossileiloes.com.br/lote/detalhe/198008", "174")</f>
      </c>
      <c r="B95" s="4" t="s">
        <f>=HYPERLINK("https://rossileiloes.com.br/lote/detalhe/198008", " 1 TAMPO TORISFÉRICO COM DIAMETRO EXTERNO: 4.500MM; ESPESSURA: 5/8"; ALTURA INTERNA 975MM;")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15.000,00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=HYPERLINK("https://rossileiloes.com.br/lote/detalhe/198006", "175")</f>
      </c>
      <c r="B96" s="4" t="s">
        <f>=HYPERLINK("https://rossileiloes.com.br/lote/detalhe/198006", " 1 TAMPO TORISFÉRICO COM DIAMETRO EXTERNO: 4.550MM; ESPESSURA: 1/2"; ALTURA INTERNA 893MM;")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15.000,00</t>
        </is>
      </c>
      <c r="F96" s="4" t="inlineStr">
        <is>
          <t>350.00</t>
        </is>
      </c>
    </row>
    <row collapsed="false" customFormat="false" customHeight="false" hidden="false" ht="12.1" outlineLevel="0" r="97">
      <c r="A97" s="5" t="s">
        <f>=HYPERLINK("https://rossileiloes.com.br/lote/detalhe/198005", "176")</f>
      </c>
      <c r="B97" s="4" t="s">
        <f>=HYPERLINK("https://rossileiloes.com.br/lote/detalhe/198005", " 1 TAMPO TORISFÉRICO COM DIAMETRO EXTERNO: 4.550MM; ESPESSURA: 1/2"; ALTURA INTERNA 880MM")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15.000,00</t>
        </is>
      </c>
      <c r="F97" s="4" t="inlineStr">
        <is>
          <t>350.00</t>
        </is>
      </c>
    </row>
    <row collapsed="false" customFormat="false" customHeight="false" hidden="false" ht="12.1" outlineLevel="0" r="98">
      <c r="A98" s="5" t="s">
        <f>=HYPERLINK("https://rossileiloes.com.br/lote/detalhe/198007", "177")</f>
      </c>
      <c r="B98" s="4" t="s">
        <f>=HYPERLINK("https://rossileiloes.com.br/lote/detalhe/198007", " 1 TAMPO TORISFÉRICO COM DIAMETRO EXTERNO: 4.550MM; ESPESSURA: 1/2"; ALTURA INTERNA 890MM")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15.000,00</t>
        </is>
      </c>
      <c r="F98" s="4" t="inlineStr">
        <is>
          <t>350.00</t>
        </is>
      </c>
    </row>
    <row collapsed="false" customFormat="false" customHeight="false" hidden="false" ht="12.1" outlineLevel="0" r="99">
      <c r="A99" s="5" t="s">
        <f>=HYPERLINK("https://rossileiloes.com.br/lote/detalhe/198009", "178")</f>
      </c>
      <c r="B99" s="4" t="s">
        <f>=HYPERLINK("https://rossileiloes.com.br/lote/detalhe/198009", " 1 TAMPO TORISFÉRICO COM DIAMETRO EXTERNO: 4.550MM; ESPESSURA: 1/2"; ALTURA INTERNA 875MM")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15.000,00</t>
        </is>
      </c>
      <c r="F99" s="4" t="inlineStr">
        <is>
          <t>350.00</t>
        </is>
      </c>
    </row>
    <row collapsed="false" customFormat="false" customHeight="false" hidden="false" ht="12.1" outlineLevel="0" r="100">
      <c r="A100" s="5" t="s">
        <f>=HYPERLINK("https://rossileiloes.com.br/lote/detalhe/198015", "179")</f>
      </c>
      <c r="B100" s="4" t="s">
        <f>=HYPERLINK("https://rossileiloes.com.br/lote/detalhe/198015", " [ LANCE POR KG ] TUBOS DE 5.1/2" - APROXIMADAMENTE 10M E 214 KG - VENDA NO ESTADO CONFORME LOTE EXPOSTO")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2,50</t>
        </is>
      </c>
      <c r="F100" s="4" t="inlineStr">
        <is>
          <t>0.30</t>
        </is>
      </c>
    </row>
    <row collapsed="false" customFormat="false" customHeight="false" hidden="false" ht="12.1" outlineLevel="0" r="101">
      <c r="A101" s="5" t="s">
        <f>=HYPERLINK("https://rossileiloes.com.br/lote/detalhe/198012", "180")</f>
      </c>
      <c r="B101" s="4" t="s">
        <f>=HYPERLINK("https://rossileiloes.com.br/lote/detalhe/198012", " [ LANCE POR KG ] TUBOS DE 10" - APROXIMADAMENTE 30M E 2450 KG - VENDA NO ESTADO CONFORME LOTE EXPOSTO")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2,50</t>
        </is>
      </c>
      <c r="F101" s="4" t="inlineStr">
        <is>
          <t>0.30</t>
        </is>
      </c>
    </row>
    <row collapsed="false" customFormat="false" customHeight="false" hidden="false" ht="12.1" outlineLevel="0" r="102">
      <c r="A102" s="5" t="s">
        <f>=HYPERLINK("https://rossileiloes.com.br/lote/detalhe/198018", "181")</f>
      </c>
      <c r="B102" s="4" t="s">
        <f>=HYPERLINK("https://rossileiloes.com.br/lote/detalhe/198018", " [ LANCE POR KG ] TUBOS DE 12" - APROX. 3.500 KG - VENDA NO ESTADO CONFORME LOTE EXPOSTO")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3,00</t>
        </is>
      </c>
      <c r="F102" s="4" t="inlineStr">
        <is>
          <t>0.30</t>
        </is>
      </c>
    </row>
    <row collapsed="false" customFormat="false" customHeight="false" hidden="false" ht="12.1" outlineLevel="0" r="103">
      <c r="A103" s="5" t="s">
        <f>=HYPERLINK("https://rossileiloes.com.br/lote/detalhe/198022", "182")</f>
      </c>
      <c r="B103" s="4" t="s">
        <f>=HYPERLINK("https://rossileiloes.com.br/lote/detalhe/198022", " [ LANCE POR KG ] TUBOS DE 14" - APROXIMADAMENTE 32M E 2494 KG - VENDA NO ESTADO CONFORME LOTE EXPOSTO")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3,00</t>
        </is>
      </c>
      <c r="F103" s="4" t="inlineStr">
        <is>
          <t>0.30</t>
        </is>
      </c>
    </row>
    <row collapsed="false" customFormat="false" customHeight="false" hidden="false" ht="12.1" outlineLevel="0" r="104">
      <c r="A104" s="5" t="s">
        <f>=HYPERLINK("https://rossileiloes.com.br/lote/detalhe/198020", "183")</f>
      </c>
      <c r="B104" s="4" t="s">
        <f>=HYPERLINK("https://rossileiloes.com.br/lote/detalhe/198020", " [ LANCE POR KG ] TUBOS DE 15" - APROXIMADAMENTE 98M E 5340 KG - VENDA NO ESTADO CONFORME LOTE EXPOSTO")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3,00</t>
        </is>
      </c>
      <c r="F104" s="4" t="inlineStr">
        <is>
          <t>0.30</t>
        </is>
      </c>
    </row>
    <row collapsed="false" customFormat="false" customHeight="false" hidden="false" ht="12.1" outlineLevel="0" r="105">
      <c r="A105" s="5" t="s">
        <f>=HYPERLINK("https://rossileiloes.com.br/lote/detalhe/198017", "184")</f>
      </c>
      <c r="B105" s="4" t="s">
        <f>=HYPERLINK("https://rossileiloes.com.br/lote/detalhe/198017", " [ LANCE POR KG ] TUBOS DE 16" - APROXIMADAMENTE 83M E 4786 KG - VENDA NO ESTADO CONFORME LOTE EXPOSTO")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3,00</t>
        </is>
      </c>
      <c r="F105" s="4" t="inlineStr">
        <is>
          <t>0.30</t>
        </is>
      </c>
    </row>
    <row collapsed="false" customFormat="false" customHeight="false" hidden="false" ht="12.1" outlineLevel="0" r="106">
      <c r="A106" s="5" t="s">
        <f>=HYPERLINK("https://rossileiloes.com.br/lote/detalhe/198021", "185")</f>
      </c>
      <c r="B106" s="4" t="s">
        <f>=HYPERLINK("https://rossileiloes.com.br/lote/detalhe/198021", " [ LANCE POR KG ] TUBOS DE 18" - APROXIMADAMENTE 94M E 7240 KG - VENDA NO ESTADO CONFORME LOTE EXPOSTO")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3,00</t>
        </is>
      </c>
      <c r="F106" s="4" t="inlineStr">
        <is>
          <t>0.30</t>
        </is>
      </c>
    </row>
    <row collapsed="false" customFormat="false" customHeight="false" hidden="false" ht="12.1" outlineLevel="0" r="107">
      <c r="A107" s="5" t="s">
        <f>=HYPERLINK("https://rossileiloes.com.br/lote/detalhe/198025", "186")</f>
      </c>
      <c r="B107" s="4" t="s">
        <f>=HYPERLINK("https://rossileiloes.com.br/lote/detalhe/198025", " [ LANCE POR KG ] TUBOS DE 19" - APROXIMADAMENTE 52M E 2710 KG - VENDA NO ESTADO CONFORME LOTE EXPOSTO")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3,00</t>
        </is>
      </c>
      <c r="F107" s="4" t="inlineStr">
        <is>
          <t>0.30</t>
        </is>
      </c>
    </row>
    <row collapsed="false" customFormat="false" customHeight="false" hidden="false" ht="12.1" outlineLevel="0" r="108">
      <c r="A108" s="5" t="s">
        <f>=HYPERLINK("https://rossileiloes.com.br/lote/detalhe/198024", "187")</f>
      </c>
      <c r="B108" s="4" t="s">
        <f>=HYPERLINK("https://rossileiloes.com.br/lote/detalhe/198024", " [ LANCE POR KG ] TUBOS DE 20" - APROXIMADAMENTE 65M E 4030 KG - VENDA NO ESTADO CONFORME LOTE EXPOSTO")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3,00</t>
        </is>
      </c>
      <c r="F108" s="4" t="inlineStr">
        <is>
          <t>0.30</t>
        </is>
      </c>
    </row>
    <row collapsed="false" customFormat="false" customHeight="false" hidden="false" ht="12.1" outlineLevel="0" r="109">
      <c r="A109" s="5" t="s">
        <f>=HYPERLINK("https://rossileiloes.com.br/lote/detalhe/198019", "188")</f>
      </c>
      <c r="B109" s="4" t="s">
        <f>=HYPERLINK("https://rossileiloes.com.br/lote/detalhe/198019", " [ LANCE POR KG ] TUBOS DE 22" - APROXIMADAMENTE 32M E 2770 KG - VENDA NO ESTADO CONFORME LOTE EXPOSTO")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3,00</t>
        </is>
      </c>
      <c r="F109" s="4" t="inlineStr">
        <is>
          <t>0.30</t>
        </is>
      </c>
    </row>
    <row collapsed="false" customFormat="false" customHeight="false" hidden="false" ht="12.1" outlineLevel="0" r="110">
      <c r="A110" s="5" t="s">
        <f>=HYPERLINK("https://rossileiloes.com.br/lote/detalhe/198023", "189")</f>
      </c>
      <c r="B110" s="4" t="s">
        <f>=HYPERLINK("https://rossileiloes.com.br/lote/detalhe/198023", " [ LANCE POR KG ] TUBOS DE 25" - APROXIMADAMENTE 23M E 1730 KG - VENDA NO ESTADO CONFORME LOTE EXPOSTO")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3,00</t>
        </is>
      </c>
      <c r="F110" s="4" t="inlineStr">
        <is>
          <t>0.30</t>
        </is>
      </c>
    </row>
    <row collapsed="false" customFormat="false" customHeight="false" hidden="false" ht="12.1" outlineLevel="0" r="111">
      <c r="A111" s="5" t="s">
        <f>=HYPERLINK("https://rossileiloes.com.br/lote/detalhe/198011", "190")</f>
      </c>
      <c r="B111" s="4" t="s">
        <f>=HYPERLINK("https://rossileiloes.com.br/lote/detalhe/198011", " [ LANCE POR KG ] CHAPA DE 4MM - APROXIMADAMENTE 29,5M² E 930 KG - VENDA NO ESTADO CONFORME LOTE EXPOSTO")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2,50</t>
        </is>
      </c>
      <c r="F111" s="4" t="inlineStr">
        <is>
          <t>0.30</t>
        </is>
      </c>
    </row>
    <row collapsed="false" customFormat="false" customHeight="false" hidden="false" ht="12.1" outlineLevel="0" r="112">
      <c r="A112" s="5" t="s">
        <f>=HYPERLINK("https://rossileiloes.com.br/lote/detalhe/198016", "191")</f>
      </c>
      <c r="B112" s="4" t="s">
        <f>=HYPERLINK("https://rossileiloes.com.br/lote/detalhe/198016", " [ LANCE POR KG ] CHAPA DE 5MM - APROXIMADAMENTE 5M² E 200 KG - VENDA NO ESTADO CONFORME LOTE EXPOSTO")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2,50</t>
        </is>
      </c>
      <c r="F112" s="4" t="inlineStr">
        <is>
          <t>0.30</t>
        </is>
      </c>
    </row>
    <row collapsed="false" customFormat="false" customHeight="false" hidden="false" ht="12.1" outlineLevel="0" r="113">
      <c r="A113" s="5" t="s">
        <f>=HYPERLINK("https://rossileiloes.com.br/lote/detalhe/198010", "192")</f>
      </c>
      <c r="B113" s="4" t="s">
        <f>=HYPERLINK("https://rossileiloes.com.br/lote/detalhe/198010", " [ LANCE POR KG ] CHAPA DE 9MM - APROXIMADAMENTE 8,5M² E 585 KG - VENDA NO ESTADO CONFORME LOTE EXPOSTO")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2,50</t>
        </is>
      </c>
      <c r="F113" s="4" t="inlineStr">
        <is>
          <t>0.30</t>
        </is>
      </c>
    </row>
    <row collapsed="false" customFormat="false" customHeight="false" hidden="false" ht="12.1" outlineLevel="0" r="114">
      <c r="A114" s="5" t="s">
        <f>=HYPERLINK("https://rossileiloes.com.br/lote/detalhe/198014", "193")</f>
      </c>
      <c r="B114" s="4" t="s">
        <f>=HYPERLINK("https://rossileiloes.com.br/lote/detalhe/198014", " [ LANCE POR KG ] CHAPA DE 12MM - APROXIMADAMENTE 9M² E 855 KG - VENDA NO ESTADO CONFORME LOTE EXPOSTO")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2,50</t>
        </is>
      </c>
      <c r="F114" s="4" t="inlineStr">
        <is>
          <t>0.30</t>
        </is>
      </c>
    </row>
    <row collapsed="false" customFormat="false" customHeight="false" hidden="false" ht="12.1" outlineLevel="0" r="115">
      <c r="A115" s="5" t="s">
        <f>=HYPERLINK("https://rossileiloes.com.br/lote/detalhe/198013", "194")</f>
      </c>
      <c r="B115" s="4" t="s">
        <f>=HYPERLINK("https://rossileiloes.com.br/lote/detalhe/198013", " [ LANCE POR KG ] CHAPA DE 14MM - APROXIMADAMENTE 2,8M² E 310 KG - VENDA NO ESTADO CONFORME LOTE EXPOSTO")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2,50</t>
        </is>
      </c>
      <c r="F115" s="4" t="inlineStr">
        <is>
          <t>0.30</t>
        </is>
      </c>
    </row>
    <row collapsed="false" customFormat="false" customHeight="false" hidden="false" ht="12.1" outlineLevel="0" r="116">
      <c r="A116" s="5" t="s">
        <f>=HYPERLINK("https://rossileiloes.com.br/lote/detalhe/198026", "195")</f>
      </c>
      <c r="B116" s="4" t="s">
        <f>=HYPERLINK("https://rossileiloes.com.br/lote/detalhe/198026", "1 DESFIBRADOR 78" COM 29 PLACAS COMPLETO (COM MANCAIS E FLANGES) - VENDA NO ESTADO CONFORME LOTE EXPOSTO")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60.000,00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=HYPERLINK("https://rossileiloes.com.br/lote/detalhe/198027", "196")</f>
      </c>
      <c r="B117" s="4" t="s">
        <f>=HYPERLINK("https://rossileiloes.com.br/lote/detalhe/198027", "1 DESFIBRADOR 100" COM 38 PLACAS - VENDA NO ESTADO CONFORME LOTE EXPOSTO")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60.000,00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=HYPERLINK("https://rossileiloes.com.br/lote/detalhe/198028", "197")</f>
      </c>
      <c r="B118" s="4" t="s">
        <f>=HYPERLINK("https://rossileiloes.com.br/lote/detalhe/198028", "1 PONTE ROLANTE COM 13 METROS DE COMPRIMENTO E CAPACIDADE DE CARGA PARA 18 TONELADAS - VENDA NO ESTADO CONFORME LOTE EXPOSTO")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60.000,00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=HYPERLINK("https://rossileiloes.com.br/lote/detalhe/198029", "198")</f>
      </c>
      <c r="B119" s="4" t="s">
        <f>=HYPERLINK("https://rossileiloes.com.br/lote/detalhe/198029", "ELETROIMÃ ITALINDUSTRIA DE 90”")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95.000,00</t>
        </is>
      </c>
      <c r="F119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2026-06-28T14:55:46.00Z</dcterms:created>
  <dc:creator>Tellks Tecnologia</dc:creator>
  <cp:revision>0</cp:revision>
</cp:coreProperties>
</file>