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1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CARRO, TENIS, CHINELO, TINTAS, FERRAMENTAS, BRINQUEDOS E MAIS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07/02/2024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=HYPERLINK("https://rossileiloes.com.br/lote/detalhe/212870", "000")</f>
      </c>
      <c r="B11" s="4" t="s">
        <f>=HYPERLINK("https://rossileiloes.com.br/lote/detalhe/212870", " GM CAPTIVA SPORT FWD ANO 2010,  COMPLETA, PLACA MERCOSUL,  IPVA E LICENCIAMENTO 2023 ,  EM ORDEM, ( VEÍCULO DE DIRETORIA) EM FUNCIONAMENTO.")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22.000,00</t>
        </is>
      </c>
      <c r="F11" s="4" t="inlineStr">
        <is>
          <t>200.00</t>
        </is>
      </c>
    </row>
    <row collapsed="false" customFormat="false" customHeight="false" hidden="false" ht="12.1" outlineLevel="0" r="12">
      <c r="A12" s="5" t="s">
        <f>=HYPERLINK("https://rossileiloes.com.br/lote/detalhe/212877", "001")</f>
      </c>
      <c r="B12" s="4" t="s">
        <f>=HYPERLINK("https://rossileiloes.com.br/lote/detalhe/212877", " LOTE C/ 10 PARES CHINELOS HAVAIANAS, DIVERSOS NÚMEROS E MODELOS (SEM USO NA CAIXA).")</f>
      </c>
      <c r="C12" s="4" t="inlineStr">
        <is>
          <t>Não vendido</t>
        </is>
      </c>
      <c r="D12" s="4" t="inlineStr">
        <is>
          <t>1</t>
        </is>
      </c>
      <c r="E12" s="5" t="inlineStr">
        <is>
          <t>100,00</t>
        </is>
      </c>
      <c r="F12" s="4" t="inlineStr">
        <is>
          <t>50.00</t>
        </is>
      </c>
    </row>
    <row collapsed="false" customFormat="false" customHeight="false" hidden="false" ht="12.1" outlineLevel="0" r="13">
      <c r="A13" s="5" t="s">
        <f>=HYPERLINK("https://rossileiloes.com.br/lote/detalhe/212874", "002")</f>
      </c>
      <c r="B13" s="4" t="s">
        <f>=HYPERLINK("https://rossileiloes.com.br/lote/detalhe/212874", " LOTE C/ 10 PARES CHINELOS HAVAIANAS, DIVERSOS NÚMEROS E MODELOS (SEM USO NA CAIXA).")</f>
      </c>
      <c r="C13" s="4" t="inlineStr">
        <is>
          <t>Não vendido</t>
        </is>
      </c>
      <c r="D13" s="4" t="inlineStr">
        <is>
          <t>1</t>
        </is>
      </c>
      <c r="E13" s="5" t="inlineStr">
        <is>
          <t>100,00</t>
        </is>
      </c>
      <c r="F13" s="4" t="inlineStr">
        <is>
          <t>50.00</t>
        </is>
      </c>
    </row>
    <row collapsed="false" customFormat="false" customHeight="false" hidden="false" ht="12.1" outlineLevel="0" r="14">
      <c r="A14" s="5" t="s">
        <f>=HYPERLINK("https://rossileiloes.com.br/lote/detalhe/212868", "003")</f>
      </c>
      <c r="B14" s="4" t="s">
        <f>=HYPERLINK("https://rossileiloes.com.br/lote/detalhe/212868", " LOTE CONTENDO 01 PALETE C/ CENTENAS DE ITENS, SENDO: LATAS DE TINTAS DE DIVERSAS CORES E TAMANHOS, SPRAY , LUBRIFICANTES, SOLVENTES DE DIVERSAS MARCAS E MODELOS E DIVERSOS ITENS DO SEGMENTO (L-02)")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450,00</t>
        </is>
      </c>
      <c r="F14" s="4" t="inlineStr">
        <is>
          <t>150.00</t>
        </is>
      </c>
    </row>
    <row collapsed="false" customFormat="false" customHeight="false" hidden="false" ht="12.1" outlineLevel="0" r="15">
      <c r="A15" s="5" t="s">
        <f>=HYPERLINK("https://rossileiloes.com.br/lote/detalhe/212890", "004")</f>
      </c>
      <c r="B15" s="4" t="s">
        <f>=HYPERLINK("https://rossileiloes.com.br/lote/detalhe/212890", "Lote contendo 50 unidades de Trenas de Diversas marcas e modelos, conforme fotos.")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100,00</t>
        </is>
      </c>
      <c r="F15" s="4" t="inlineStr">
        <is>
          <t>50.00</t>
        </is>
      </c>
    </row>
    <row collapsed="false" customFormat="false" customHeight="false" hidden="false" ht="12.1" outlineLevel="0" r="16">
      <c r="A16" s="5" t="s">
        <f>=HYPERLINK("https://rossileiloes.com.br/lote/detalhe/212869", "005")</f>
      </c>
      <c r="B16" s="4" t="s">
        <f>=HYPERLINK("https://rossileiloes.com.br/lote/detalhe/212869", " LOTE CONTENDO 01 PALETE C/ CENTENAS DE ITENS, SENDO: LATAS DE TINTAS DE DIVERSAS CORES E TAMANHOS, SPRAY , LUBRIFICANTES, SOLVENTES DE DIVERSAS MARCAS E MODELOS E DIVERSOS ITENS DO SEGMENTO, (L-01)")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450,00</t>
        </is>
      </c>
      <c r="F16" s="4" t="inlineStr">
        <is>
          <t>150.00</t>
        </is>
      </c>
    </row>
    <row collapsed="false" customFormat="false" customHeight="false" hidden="false" ht="12.1" outlineLevel="0" r="17">
      <c r="A17" s="5" t="s">
        <f>=HYPERLINK("https://rossileiloes.com.br/lote/detalhe/212873", "007")</f>
      </c>
      <c r="B17" s="4" t="s">
        <f>=HYPERLINK("https://rossileiloes.com.br/lote/detalhe/212873", " LOTE C/ 10 PARES CHINELOS HAVAIANAS, DIVERSOS NÚMEROS E MODELOS (SEM USO NA CAIXA).")</f>
      </c>
      <c r="C17" s="4" t="inlineStr">
        <is>
          <t>Não vendido</t>
        </is>
      </c>
      <c r="D17" s="4" t="inlineStr">
        <is>
          <t>1</t>
        </is>
      </c>
      <c r="E17" s="5" t="inlineStr">
        <is>
          <t>100,00</t>
        </is>
      </c>
      <c r="F17" s="4" t="inlineStr">
        <is>
          <t>50.00</t>
        </is>
      </c>
    </row>
    <row collapsed="false" customFormat="false" customHeight="false" hidden="false" ht="12.1" outlineLevel="0" r="18">
      <c r="A18" s="5" t="s">
        <f>=HYPERLINK("https://rossileiloes.com.br/lote/detalhe/212857", "008")</f>
      </c>
      <c r="B18" s="4" t="s">
        <f>=HYPERLINK("https://rossileiloes.com.br/lote/detalhe/212857", " LOTE CONTENDO DIVERSOS BRINQUEDOS E PARTES, VÁRIAS MARCAS E MODELOS,  CONFORME FOTOS. (B-15)")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100,00</t>
        </is>
      </c>
      <c r="F18" s="4" t="inlineStr">
        <is>
          <t>50.00</t>
        </is>
      </c>
    </row>
    <row collapsed="false" customFormat="false" customHeight="false" hidden="false" ht="12.1" outlineLevel="0" r="19">
      <c r="A19" s="5" t="s">
        <f>=HYPERLINK("https://rossileiloes.com.br/lote/detalhe/212878", "009")</f>
      </c>
      <c r="B19" s="4" t="s">
        <f>=HYPERLINK("https://rossileiloes.com.br/lote/detalhe/212878", " LOTE CONTENDO APROX. 1.000 CÉDULAS ANTIGAS, ORIGINAIS,  SELECIONADAS E ÓTIMO ESTADO DE CONSERVAÇÃO, TODAS NACIONAIS DE DIVERSAS ÉPOCAS. ( CORRETAMENTE ARMAZENADAS PARA GARANTIA DE SUA QUALIDADE). CONFORME FOTOS.")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990,00</t>
        </is>
      </c>
      <c r="F19" s="4" t="inlineStr">
        <is>
          <t>50.00</t>
        </is>
      </c>
    </row>
    <row collapsed="false" customFormat="false" customHeight="false" hidden="false" ht="12.1" outlineLevel="0" r="20">
      <c r="A20" s="5" t="s">
        <f>=HYPERLINK("https://rossileiloes.com.br/lote/detalhe/213080", "010")</f>
      </c>
      <c r="B20" s="4" t="s">
        <f>=HYPERLINK("https://rossileiloes.com.br/lote/detalhe/213080", "500 UNIDADES DE COFRINHOS DE PLÁSTICO INJETADO, SENDO MODELOS:  PORQUINHOS, COELHINHOS, CARRINHO FUSCA E BOLINHAS DE FUTEBOL, ( SEM USO).")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500,00</t>
        </is>
      </c>
      <c r="F20" s="4" t="inlineStr">
        <is>
          <t>50.00</t>
        </is>
      </c>
    </row>
    <row collapsed="false" customFormat="false" customHeight="false" hidden="false" ht="12.1" outlineLevel="0" r="21">
      <c r="A21" s="5" t="s">
        <f>=HYPERLINK("https://rossileiloes.com.br/lote/detalhe/212860", "012")</f>
      </c>
      <c r="B21" s="4" t="s">
        <f>=HYPERLINK("https://rossileiloes.com.br/lote/detalhe/212860", " LOTE CONTENDO DIVERSOS BRINQUEDOS E PARTES, VÁRIAS MARCAS E MODELOS,  CONFORME FOTOS. (B-20).")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100,00</t>
        </is>
      </c>
      <c r="F21" s="4" t="inlineStr">
        <is>
          <t>50.00</t>
        </is>
      </c>
    </row>
    <row collapsed="false" customFormat="false" customHeight="false" hidden="false" ht="12.1" outlineLevel="0" r="22">
      <c r="A22" s="5" t="s">
        <f>=HYPERLINK("https://rossileiloes.com.br/lote/detalhe/212882", "018")</f>
      </c>
      <c r="B22" s="4" t="s">
        <f>=HYPERLINK("https://rossileiloes.com.br/lote/detalhe/212882", " LOTE CONTENDO APROX. 1.000 CÉDULAS ANTIGAS, ORIGINAIS,  SELECIONADAS E ÓTIMO ESTADO DE CONSERVAÇÃO, TODAS NACIONAIS DE DIVERSAS ÉPOCAS. ( CORRETAMENTE ARMAZENADAS PARA GARANTIA DE SUA QUALIDADE). CONFORME FOTOS.")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990,00</t>
        </is>
      </c>
      <c r="F22" s="4" t="inlineStr">
        <is>
          <t>50.00</t>
        </is>
      </c>
    </row>
    <row collapsed="false" customFormat="false" customHeight="false" hidden="false" ht="12.1" outlineLevel="0" r="23">
      <c r="A23" s="5" t="s">
        <f>=HYPERLINK("https://rossileiloes.com.br/lote/detalhe/212850", "022")</f>
      </c>
      <c r="B23" s="4" t="s">
        <f>=HYPERLINK("https://rossileiloes.com.br/lote/detalhe/212850", " LOTE CONTENDO DIVERSOS BRINQUEDOS E PARTES, VÁRIAS MARCAS E MODELOS,  CONFORME FOTOS. (B-07)")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100,00</t>
        </is>
      </c>
      <c r="F23" s="4" t="inlineStr">
        <is>
          <t>50.00</t>
        </is>
      </c>
    </row>
    <row collapsed="false" customFormat="false" customHeight="false" hidden="false" ht="12.1" outlineLevel="0" r="24">
      <c r="A24" s="5" t="s">
        <f>=HYPERLINK("https://rossileiloes.com.br/lote/detalhe/212847", "023")</f>
      </c>
      <c r="B24" s="4" t="s">
        <f>=HYPERLINK("https://rossileiloes.com.br/lote/detalhe/212847", " LOTE CONTENDO DIVERSOS BRINQUEDOS E PARTES, VÁRIAS MARCAS E MODELOS,  CONFORME FOTOS. (B-02)")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100,00</t>
        </is>
      </c>
      <c r="F24" s="4" t="inlineStr">
        <is>
          <t>50.00</t>
        </is>
      </c>
    </row>
    <row collapsed="false" customFormat="false" customHeight="false" hidden="false" ht="12.1" outlineLevel="0" r="25">
      <c r="A25" s="5" t="s">
        <f>=HYPERLINK("https://rossileiloes.com.br/lote/detalhe/212872", "024")</f>
      </c>
      <c r="B25" s="4" t="s">
        <f>=HYPERLINK("https://rossileiloes.com.br/lote/detalhe/212872", "LOTE CONTENDO 03 TVs , PHILCO E SAMSUNG  LED, HDMI  (  P/ CONSERTO OU APROVEITAMENTO DE PEÇAS).")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100,00</t>
        </is>
      </c>
      <c r="F25" s="4" t="inlineStr">
        <is>
          <t>50.00</t>
        </is>
      </c>
    </row>
    <row collapsed="false" customFormat="false" customHeight="false" hidden="false" ht="12.1" outlineLevel="0" r="26">
      <c r="A26" s="5" t="s">
        <f>=HYPERLINK("https://rossileiloes.com.br/lote/detalhe/212848", "025")</f>
      </c>
      <c r="B26" s="4" t="s">
        <f>=HYPERLINK("https://rossileiloes.com.br/lote/detalhe/212848", " LOTE CONTENDO DIVERSOS BRINQUEDOS E PARTES, VÁRIAS MARCAS E MODELOS,  CONFORME FOTOS. (B-03)")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100,00</t>
        </is>
      </c>
      <c r="F26" s="4" t="inlineStr">
        <is>
          <t>50.00</t>
        </is>
      </c>
    </row>
    <row collapsed="false" customFormat="false" customHeight="false" hidden="false" ht="12.1" outlineLevel="0" r="27">
      <c r="A27" s="5" t="s">
        <f>=HYPERLINK("https://rossileiloes.com.br/lote/detalhe/212876", "028")</f>
      </c>
      <c r="B27" s="4" t="s">
        <f>=HYPERLINK("https://rossileiloes.com.br/lote/detalhe/212876", " LOTE C/ 10 PARES CHINELOS HAVAIANAS, DIVERSOS NÚMEROS E MODELOS (SEM USO NA CAIXA).")</f>
      </c>
      <c r="C27" s="4" t="inlineStr">
        <is>
          <t>Não vendido</t>
        </is>
      </c>
      <c r="D27" s="4" t="inlineStr">
        <is>
          <t>1</t>
        </is>
      </c>
      <c r="E27" s="5" t="inlineStr">
        <is>
          <t>100,00</t>
        </is>
      </c>
      <c r="F27" s="4" t="inlineStr">
        <is>
          <t>50.00</t>
        </is>
      </c>
    </row>
    <row collapsed="false" customFormat="false" customHeight="false" hidden="false" ht="12.1" outlineLevel="0" r="28">
      <c r="A28" s="5" t="s">
        <f>=HYPERLINK("https://rossileiloes.com.br/lote/detalhe/212849", "029")</f>
      </c>
      <c r="B28" s="4" t="s">
        <f>=HYPERLINK("https://rossileiloes.com.br/lote/detalhe/212849", " LOTE CONTENDO DIVERSOS BRINQUEDOS E PARTES, VÁRIAS MARCAS E MODELOS,  CONFORME FOTOS. (B-04)")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100,00</t>
        </is>
      </c>
      <c r="F28" s="4" t="inlineStr">
        <is>
          <t>50.00</t>
        </is>
      </c>
    </row>
    <row collapsed="false" customFormat="false" customHeight="false" hidden="false" ht="12.1" outlineLevel="0" r="29">
      <c r="A29" s="5" t="s">
        <f>=HYPERLINK("https://rossileiloes.com.br/lote/detalhe/213081", "030")</f>
      </c>
      <c r="B29" s="4" t="s">
        <f>=HYPERLINK("https://rossileiloes.com.br/lote/detalhe/213081", "500 UNIDADES DE COFRINHOS DE PLÁSTICO INJETADO, SENDO MODELOS:  PORQUINHOS, COELHINHOS, CARRINHO FUSCA E BOLINHAS DE FUTEBOL, ( SEM USO).")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500,00</t>
        </is>
      </c>
      <c r="F29" s="4" t="inlineStr">
        <is>
          <t>50.00</t>
        </is>
      </c>
    </row>
    <row collapsed="false" customFormat="false" customHeight="false" hidden="false" ht="12.1" outlineLevel="0" r="30">
      <c r="A30" s="5" t="s">
        <f>=HYPERLINK("https://rossileiloes.com.br/lote/detalhe/212851", "033")</f>
      </c>
      <c r="B30" s="4" t="s">
        <f>=HYPERLINK("https://rossileiloes.com.br/lote/detalhe/212851", " LOTE CONTENDO DIVERSOS BRINQUEDOS E PARTES, VÁRIAS MARCAS E MODELOS,  CONFORME FOTOS. (B-06)")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100,00</t>
        </is>
      </c>
      <c r="F30" s="4" t="inlineStr">
        <is>
          <t>50.00</t>
        </is>
      </c>
    </row>
    <row collapsed="false" customFormat="false" customHeight="false" hidden="false" ht="12.1" outlineLevel="0" r="31">
      <c r="A31" s="5" t="s">
        <f>=HYPERLINK("https://rossileiloes.com.br/lote/detalhe/212861", "035")</f>
      </c>
      <c r="B31" s="4" t="s">
        <f>=HYPERLINK("https://rossileiloes.com.br/lote/detalhe/212861", " LOTE CONTENDO 09 BONECOS GRANDES , VÁRIOS PERSONAGENS,  ( NA CAIXA, SEM USO).")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100,00</t>
        </is>
      </c>
      <c r="F31" s="4" t="inlineStr">
        <is>
          <t>50.00</t>
        </is>
      </c>
    </row>
    <row collapsed="false" customFormat="false" customHeight="false" hidden="false" ht="12.1" outlineLevel="0" r="32">
      <c r="A32" s="5" t="s">
        <f>=HYPERLINK("https://rossileiloes.com.br/lote/detalhe/212880", "036")</f>
      </c>
      <c r="B32" s="4" t="s">
        <f>=HYPERLINK("https://rossileiloes.com.br/lote/detalhe/212880", " LOTE CONTENDO APROX. 1.000 CÉDULAS ANTIGAS, ORIGINAIS,  SELECIONADAS E ÓTIMO ESTADO DE CONSERVAÇÃO, TODAS NACIONAIS DE DIVERSAS ÉPOCAS. ( CORRETAMENTE ARMAZENADAS PARA GARANTIA DE SUA QUALIDADE). CONFORME FOTOS.")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990,00</t>
        </is>
      </c>
      <c r="F32" s="4" t="inlineStr">
        <is>
          <t>50.00</t>
        </is>
      </c>
    </row>
    <row collapsed="false" customFormat="false" customHeight="false" hidden="false" ht="12.1" outlineLevel="0" r="33">
      <c r="A33" s="5" t="s">
        <f>=HYPERLINK("https://rossileiloes.com.br/lote/detalhe/212891", "038")</f>
      </c>
      <c r="B33" s="4" t="s">
        <f>=HYPERLINK("https://rossileiloes.com.br/lote/detalhe/212891", "80 tubos de Cola Elmer's vários Tamanhos, cores e modelos")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100,00</t>
        </is>
      </c>
      <c r="F33" s="4" t="inlineStr">
        <is>
          <t>50.00</t>
        </is>
      </c>
    </row>
    <row collapsed="false" customFormat="false" customHeight="false" hidden="false" ht="12.1" outlineLevel="0" r="34">
      <c r="A34" s="5" t="s">
        <f>=HYPERLINK("https://rossileiloes.com.br/lote/detalhe/212871", "040")</f>
      </c>
      <c r="B34" s="4" t="s">
        <f>=HYPERLINK("https://rossileiloes.com.br/lote/detalhe/212871", "LOTE CONTENDO 07 TVs , DE VÁRIAS MARCAS, POLEGADAS E MODELOS, LED, HDMI E OUTRAS, ( SUCATAS P/ CONSERTO OU APROVEITAMENTO DE PEÇAS).")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100,00</t>
        </is>
      </c>
      <c r="F34" s="4" t="inlineStr">
        <is>
          <t>50.00</t>
        </is>
      </c>
    </row>
    <row collapsed="false" customFormat="false" customHeight="false" hidden="false" ht="12.1" outlineLevel="0" r="35">
      <c r="A35" s="5" t="s">
        <f>=HYPERLINK("https://rossileiloes.com.br/lote/detalhe/212795", "041")</f>
      </c>
      <c r="B35" s="4" t="s">
        <f>=HYPERLINK("https://rossileiloes.com.br/lote/detalhe/212795", "LOTE CONTENDO 20 CAIXAS DE JOGO PULA SAPINHO ORIGINAL MARCA GULLIVER , ( NA CAIXA E  SEM USO ). BRINQUEDO SENSAÇÃO DA DECADA DE 1990, PARA CRIANÇAS E ADULTOS.")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100,00</t>
        </is>
      </c>
      <c r="F35" s="4" t="inlineStr">
        <is>
          <t>50.00</t>
        </is>
      </c>
    </row>
    <row collapsed="false" customFormat="false" customHeight="false" hidden="false" ht="12.1" outlineLevel="0" r="36">
      <c r="A36" s="5" t="s">
        <f>=HYPERLINK("https://rossileiloes.com.br/lote/detalhe/212875", "042")</f>
      </c>
      <c r="B36" s="4" t="s">
        <f>=HYPERLINK("https://rossileiloes.com.br/lote/detalhe/212875", " LOTE C/ 10 PARES CHINELOS HAVAIANAS, DIVERSOS NÚMEROS E MODELOS (SEM USO NA CAIXA).")</f>
      </c>
      <c r="C36" s="4" t="inlineStr">
        <is>
          <t>Não vendido</t>
        </is>
      </c>
      <c r="D36" s="4" t="inlineStr">
        <is>
          <t>1</t>
        </is>
      </c>
      <c r="E36" s="5" t="inlineStr">
        <is>
          <t>100,00</t>
        </is>
      </c>
      <c r="F36" s="4" t="inlineStr">
        <is>
          <t>50.00</t>
        </is>
      </c>
    </row>
    <row collapsed="false" customFormat="false" customHeight="false" hidden="false" ht="12.1" outlineLevel="0" r="37">
      <c r="A37" s="5" t="s">
        <f>=HYPERLINK("https://rossileiloes.com.br/lote/detalhe/212803", "044")</f>
      </c>
      <c r="B37" s="4" t="s">
        <f>=HYPERLINK("https://rossileiloes.com.br/lote/detalhe/212803", " LOTE C/ 30 UNIDADES DE PORTA RETRATOS DE TIMES FUTEBOL PAULISTA ( SÃO PAULO, PALMEIRAS E SANTOS) EM ALUMÍNIO, PRODUTO OFICIAL LICENCIADO C/ SELO HOLOGRÁFICO DE ORIGINALIDADE, ( SEM USO, NA CAIXA).")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100,00</t>
        </is>
      </c>
      <c r="F37" s="4" t="inlineStr">
        <is>
          <t>50.00</t>
        </is>
      </c>
    </row>
    <row collapsed="false" customFormat="false" customHeight="false" hidden="false" ht="12.1" outlineLevel="0" r="38">
      <c r="A38" s="5" t="s">
        <f>=HYPERLINK("https://rossileiloes.com.br/lote/detalhe/212862", "045")</f>
      </c>
      <c r="B38" s="4" t="s">
        <f>=HYPERLINK("https://rossileiloes.com.br/lote/detalhe/212862", " LOTE CONTENDO 09 BONECOS GRANDES , VÁRIOS PERSONAGENS,  ( NA CAIXA, SEM USO).")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100,00</t>
        </is>
      </c>
      <c r="F38" s="4" t="inlineStr">
        <is>
          <t>50.00</t>
        </is>
      </c>
    </row>
    <row collapsed="false" customFormat="false" customHeight="false" hidden="false" ht="12.1" outlineLevel="0" r="39">
      <c r="A39" s="5" t="s">
        <f>=HYPERLINK("https://rossileiloes.com.br/lote/detalhe/213082", "046")</f>
      </c>
      <c r="B39" s="4" t="s">
        <f>=HYPERLINK("https://rossileiloes.com.br/lote/detalhe/213082", "1000 UNIDADES DE COFRINHOS DE PLÁSTICO INJETADO, SENDO MODELOS:  PORQUINHOS, COELHINHOS, CARRINHO FUSCA E BOLINHAS DE FUTEBOL, ( SEM USO).")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900,00</t>
        </is>
      </c>
      <c r="F39" s="4" t="inlineStr">
        <is>
          <t>50.00</t>
        </is>
      </c>
    </row>
    <row collapsed="false" customFormat="false" customHeight="false" hidden="false" ht="12.1" outlineLevel="0" r="40">
      <c r="A40" s="5" t="s">
        <f>=HYPERLINK("https://rossileiloes.com.br/lote/detalhe/212794", "047")</f>
      </c>
      <c r="B40" s="4" t="s">
        <f>=HYPERLINK("https://rossileiloes.com.br/lote/detalhe/212794", "LOTE CONTENDO 20 CAIXAS DE JOGO PULA SAPINHO ORIGINAL MARCA GULLIVER , ( NA CAIXA E  SEM USO ). BRINQUEDO SENSAÇÃO DA DECADA DE 1990, PARA CRIANÇAS E ADULTOS.")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100,00</t>
        </is>
      </c>
      <c r="F40" s="4" t="inlineStr">
        <is>
          <t>50.00</t>
        </is>
      </c>
    </row>
    <row collapsed="false" customFormat="false" customHeight="false" hidden="false" ht="12.1" outlineLevel="0" r="41">
      <c r="A41" s="5" t="s">
        <f>=HYPERLINK("https://rossileiloes.com.br/lote/detalhe/212804", "048")</f>
      </c>
      <c r="B41" s="4" t="s">
        <f>=HYPERLINK("https://rossileiloes.com.br/lote/detalhe/212804", "[ VÍDEO ] 20 BRACELETES DE LUXO / PULSEIRA C/ PUNHO ABERTO EM METAL C/ TEXTURA E CRAVEJADO C/ PEDRARIAS, DIVERSOS TAMANHO E MODELOS, ( SEM USO).")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100,00</t>
        </is>
      </c>
      <c r="F41" s="4" t="inlineStr">
        <is>
          <t>50.00</t>
        </is>
      </c>
    </row>
    <row collapsed="false" customFormat="false" customHeight="false" hidden="false" ht="12.1" outlineLevel="0" r="42">
      <c r="A42" s="5" t="s">
        <f>=HYPERLINK("https://rossileiloes.com.br/lote/detalhe/212881", "049")</f>
      </c>
      <c r="B42" s="4" t="s">
        <f>=HYPERLINK("https://rossileiloes.com.br/lote/detalhe/212881", " LOTE CONTENDO APROX. 1.000 CÉDULAS ANTIGAS, ORIGINAIS,  SELECIONADAS E ÓTIMO ESTADO DE CONSERVAÇÃO, TODAS NACIONAIS DE DIVERSAS ÉPOCAS. ( CORRETAMENTE ARMAZENADAS PARA GARANTIA DE SUA QUALIDADE). CONFORME FOTOS.")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990,00</t>
        </is>
      </c>
      <c r="F42" s="4" t="inlineStr">
        <is>
          <t>50.00</t>
        </is>
      </c>
    </row>
    <row collapsed="false" customFormat="false" customHeight="false" hidden="false" ht="12.1" outlineLevel="0" r="43">
      <c r="A43" s="5" t="s">
        <f>=HYPERLINK("https://rossileiloes.com.br/lote/detalhe/213083", "050")</f>
      </c>
      <c r="B43" s="4" t="s">
        <f>=HYPERLINK("https://rossileiloes.com.br/lote/detalhe/213083", "1000 UNIDADES DE COFRINHOS DE PLÁSTICO INJETADO, SENDO MODELOS:  PORQUINHOS, COELHINHOS, CARRINHO FUSCA E BOLINHAS DE FUTEBOL, ( SEM USO).")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990,00</t>
        </is>
      </c>
      <c r="F43" s="4" t="inlineStr">
        <is>
          <t>50.00</t>
        </is>
      </c>
    </row>
    <row collapsed="false" customFormat="false" customHeight="false" hidden="false" ht="12.1" outlineLevel="0" r="44">
      <c r="A44" s="5" t="s">
        <f>=HYPERLINK("https://rossileiloes.com.br/lote/detalhe/212894", "051")</f>
      </c>
      <c r="B44" s="4" t="s">
        <f>=HYPERLINK("https://rossileiloes.com.br/lote/detalhe/212894", "80 tubos de Cola Elmer's vários Tamanhos, cores e modelos")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100,00</t>
        </is>
      </c>
      <c r="F44" s="4" t="inlineStr">
        <is>
          <t>50.00</t>
        </is>
      </c>
    </row>
    <row collapsed="false" customFormat="false" customHeight="false" hidden="false" ht="12.1" outlineLevel="0" r="45">
      <c r="A45" s="5" t="s">
        <f>=HYPERLINK("https://rossileiloes.com.br/lote/detalhe/212841", "052")</f>
      </c>
      <c r="B45" s="4" t="s">
        <f>=HYPERLINK("https://rossileiloes.com.br/lote/detalhe/212841", " LOTE C 50 UNIDADES DE BONECOS MONSTRO DA ANUIDADE DA ESTRELA,ORIGINAL, DE  ESTOQUE ANTIGO DE ÉPOCA RARIDADE  P COLECIONADORES ( SEM USO, NA EMBALAGEM)")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100,00</t>
        </is>
      </c>
      <c r="F45" s="4" t="inlineStr">
        <is>
          <t>50.00</t>
        </is>
      </c>
    </row>
    <row collapsed="false" customFormat="false" customHeight="false" hidden="false" ht="12.1" outlineLevel="0" r="46">
      <c r="A46" s="5" t="s">
        <f>=HYPERLINK("https://rossileiloes.com.br/lote/detalhe/212796", "053")</f>
      </c>
      <c r="B46" s="4" t="s">
        <f>=HYPERLINK("https://rossileiloes.com.br/lote/detalhe/212796", "LOTE CONTENDO 20 CAIXAS DE JOGO PULA SAPINHO ORIGINAL MARCA GULLIVER , ( NA CAIXA E  SEM USO ). BRINQUEDO SENSAÇÃO DA DECADA DE 1990, PARA CRIANÇAS E ADULTOS.")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100,00</t>
        </is>
      </c>
      <c r="F46" s="4" t="inlineStr">
        <is>
          <t>50.00</t>
        </is>
      </c>
    </row>
    <row collapsed="false" customFormat="false" customHeight="false" hidden="false" ht="12.1" outlineLevel="0" r="47">
      <c r="A47" s="5" t="s">
        <f>=HYPERLINK("https://rossileiloes.com.br/lote/detalhe/212886", "055")</f>
      </c>
      <c r="B47" s="4" t="s">
        <f>=HYPERLINK("https://rossileiloes.com.br/lote/detalhe/212886", " LOTE CONTENDO APROX. 100 CÉDULAS ANTIGAS, ORIGINAIS,  SELECIONADAS E ÓTIMO ESTADO DE CONSERVAÇÃO, TODAS NACIONAIS DE DIVERSAS ÉPOCAS. ( CORRETAMENTE ARMAZENADAS PARA GARANTIA DE SUA QUALIDADE). CONFORME FOTOS.")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500,00</t>
        </is>
      </c>
      <c r="F47" s="4" t="inlineStr">
        <is>
          <t>50.00</t>
        </is>
      </c>
    </row>
    <row collapsed="false" customFormat="false" customHeight="false" hidden="false" ht="12.1" outlineLevel="0" r="48">
      <c r="A48" s="5" t="s">
        <f>=HYPERLINK("https://rossileiloes.com.br/lote/detalhe/212793", "059")</f>
      </c>
      <c r="B48" s="4" t="s">
        <f>=HYPERLINK("https://rossileiloes.com.br/lote/detalhe/212793", "LOTE CONTENDO 20 CAIXAS DE JOGO PULA SAPINHO ORIGINAL MARCA GULLIVER , ( NA CAIXA E  SEM USO ). BRINQUEDO SENSAÇÃO DA DECADA DE 1990, PARA CRIANÇAS E ADULTOS.")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100,00</t>
        </is>
      </c>
      <c r="F48" s="4" t="inlineStr">
        <is>
          <t>50.00</t>
        </is>
      </c>
    </row>
    <row collapsed="false" customFormat="false" customHeight="false" hidden="false" ht="12.1" outlineLevel="0" r="49">
      <c r="A49" s="5" t="s">
        <f>=HYPERLINK("https://rossileiloes.com.br/lote/detalhe/212859", "061")</f>
      </c>
      <c r="B49" s="4" t="s">
        <f>=HYPERLINK("https://rossileiloes.com.br/lote/detalhe/212859", " LOTE CONTENDO DIVERSOS BRINQUEDOS E PARTES, VÁRIAS MARCAS E MODELOS,  CONFORME FOTOS. (B-18).")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100,00</t>
        </is>
      </c>
      <c r="F49" s="4" t="inlineStr">
        <is>
          <t>50.00</t>
        </is>
      </c>
    </row>
    <row collapsed="false" customFormat="false" customHeight="false" hidden="false" ht="12.1" outlineLevel="0" r="50">
      <c r="A50" s="5" t="s">
        <f>=HYPERLINK("https://rossileiloes.com.br/lote/detalhe/212893", "064")</f>
      </c>
      <c r="B50" s="4" t="s">
        <f>=HYPERLINK("https://rossileiloes.com.br/lote/detalhe/212893", "50 tubos de Cola Elmer's vários Tamanhos, cores e modelos")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100,00</t>
        </is>
      </c>
      <c r="F50" s="4" t="inlineStr">
        <is>
          <t>50.00</t>
        </is>
      </c>
    </row>
    <row collapsed="false" customFormat="false" customHeight="false" hidden="false" ht="12.1" outlineLevel="0" r="51">
      <c r="A51" s="5" t="s">
        <f>=HYPERLINK("https://rossileiloes.com.br/lote/detalhe/212832", "065")</f>
      </c>
      <c r="B51" s="4" t="s">
        <f>=HYPERLINK("https://rossileiloes.com.br/lote/detalhe/212832", "50 CAIXINHAS DE LÁPIS DE COR, SENDO 06 LÁPIS CADA, CONFORME FOTOS. (SEM USO).")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100,00</t>
        </is>
      </c>
      <c r="F51" s="4" t="inlineStr">
        <is>
          <t>50.00</t>
        </is>
      </c>
    </row>
    <row collapsed="false" customFormat="false" customHeight="false" hidden="false" ht="12.1" outlineLevel="0" r="52">
      <c r="A52" s="5" t="s">
        <f>=HYPERLINK("https://rossileiloes.com.br/lote/detalhe/212889", "066")</f>
      </c>
      <c r="B52" s="4" t="s">
        <f>=HYPERLINK("https://rossileiloes.com.br/lote/detalhe/212889", "Lote contendo 50 unidades de Trenas de Diversas marcas e modelos, conforme fotos.")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100,00</t>
        </is>
      </c>
      <c r="F52" s="4" t="inlineStr">
        <is>
          <t>50.00</t>
        </is>
      </c>
    </row>
    <row collapsed="false" customFormat="false" customHeight="false" hidden="false" ht="12.1" outlineLevel="0" r="53">
      <c r="A53" s="5" t="s">
        <f>=HYPERLINK("https://rossileiloes.com.br/lote/detalhe/212966", "068")</f>
      </c>
      <c r="B53" s="4" t="s">
        <f>=HYPERLINK("https://rossileiloes.com.br/lote/detalhe/212966", "50 CAIXINHAS DE LÁPIS DE COR, SENDO 06 LÁPIS CADA, CONFORME FOTOS. (SEM USO).")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100,00</t>
        </is>
      </c>
      <c r="F53" s="4" t="inlineStr">
        <is>
          <t>50.00</t>
        </is>
      </c>
    </row>
    <row collapsed="false" customFormat="false" customHeight="false" hidden="false" ht="12.1" outlineLevel="0" r="54">
      <c r="A54" s="5" t="s">
        <f>=HYPERLINK("https://rossileiloes.com.br/lote/detalhe/212885", "069")</f>
      </c>
      <c r="B54" s="4" t="s">
        <f>=HYPERLINK("https://rossileiloes.com.br/lote/detalhe/212885", " LOTE CONTENDO APROX. 100 CÉDULAS ANTIGAS, ORIGINAIS,  SELECIONADAS E ÓTIMO ESTADO DE CONSERVAÇÃO, TODAS NACIONAIS DE DIVERSAS ÉPOCAS. ( CORRETAMENTE ARMAZENADAS PARA GARANTIA DE SUA QUALIDADE). CONFORME FOTOS.")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100,00</t>
        </is>
      </c>
      <c r="F54" s="4" t="inlineStr">
        <is>
          <t>50.00</t>
        </is>
      </c>
    </row>
    <row collapsed="false" customFormat="false" customHeight="false" hidden="false" ht="12.1" outlineLevel="0" r="55">
      <c r="A55" s="5" t="s">
        <f>=HYPERLINK("https://rossileiloes.com.br/lote/detalhe/212967", "070")</f>
      </c>
      <c r="B55" s="4" t="s">
        <f>=HYPERLINK("https://rossileiloes.com.br/lote/detalhe/212967", " LOTE CONTENDO 10 PARES DE TÊNIS MARCA TOPPER ORIGINAL, DIVERSAS NUMERAÇÕES, (SEM USO).")</f>
      </c>
      <c r="C55" s="4" t="inlineStr">
        <is>
          <t>Vendido</t>
        </is>
      </c>
      <c r="D55" s="4" t="inlineStr">
        <is>
          <t>1</t>
        </is>
      </c>
      <c r="E55" s="5" t="inlineStr">
        <is>
          <t>100,00</t>
        </is>
      </c>
      <c r="F55" s="4" t="inlineStr">
        <is>
          <t>50.00</t>
        </is>
      </c>
    </row>
    <row collapsed="false" customFormat="false" customHeight="false" hidden="false" ht="12.1" outlineLevel="0" r="56">
      <c r="A56" s="5" t="s">
        <f>=HYPERLINK("https://rossileiloes.com.br/lote/detalhe/212965", "071")</f>
      </c>
      <c r="B56" s="4" t="s">
        <f>=HYPERLINK("https://rossileiloes.com.br/lote/detalhe/212965", "100 UNIDADES DE COFRINHOS DE PLÁSTICO INJETADO, SENDO MODELOS: PORQUINHOS, COELHINHOS, BOLINHAS DE FUTEBOL, ( SEM USO).")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100,00</t>
        </is>
      </c>
      <c r="F56" s="4" t="inlineStr">
        <is>
          <t>50.00</t>
        </is>
      </c>
    </row>
    <row collapsed="false" customFormat="false" customHeight="false" hidden="false" ht="12.1" outlineLevel="0" r="57">
      <c r="A57" s="5" t="s">
        <f>=HYPERLINK("https://rossileiloes.com.br/lote/detalhe/213084", "072")</f>
      </c>
      <c r="B57" s="4" t="s">
        <f>=HYPERLINK("https://rossileiloes.com.br/lote/detalhe/213084", "1000 UNIDADES DE COFRINHOS DE PLÁSTICO INJETADO, SENDO MODELOS:  PORQUINHOS, COELHINHOS, CARRINHO FUSCA E BOLINHAS DE FUTEBOL, ( SEM USO).")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990,00</t>
        </is>
      </c>
      <c r="F57" s="4" t="inlineStr">
        <is>
          <t>50.00</t>
        </is>
      </c>
    </row>
    <row collapsed="false" customFormat="false" customHeight="false" hidden="false" ht="12.1" outlineLevel="0" r="58">
      <c r="A58" s="5" t="s">
        <f>=HYPERLINK("https://rossileiloes.com.br/lote/detalhe/212879", "073")</f>
      </c>
      <c r="B58" s="4" t="s">
        <f>=HYPERLINK("https://rossileiloes.com.br/lote/detalhe/212879", " LOTE CONTENDO APROX. 1.000 CÉDULAS ANTIGAS, ORIGINAIS,  SELECIONADAS E ÓTIMO ESTADO DE CONSERVAÇÃO, TODAS NACIONAIS DE DIVERSAS ÉPOCAS. ( CORRETAMENTE ARMAZENADAS PARA GARANTIA DE SUA QUALIDADE). CONFORME FOTOS.")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990,00</t>
        </is>
      </c>
      <c r="F58" s="4" t="inlineStr">
        <is>
          <t>50.00</t>
        </is>
      </c>
    </row>
    <row collapsed="false" customFormat="false" customHeight="false" hidden="false" ht="12.1" outlineLevel="0" r="59">
      <c r="A59" s="5" t="s">
        <f>=HYPERLINK("https://rossileiloes.com.br/lote/detalhe/212833", "074")</f>
      </c>
      <c r="B59" s="4" t="s">
        <f>=HYPERLINK("https://rossileiloes.com.br/lote/detalhe/212833", "50 CAIXINHAS DE LÁPIS DE COR, SENDO 06 LÁPIS CADA, CONFORME FOTOS. (SEM USO).")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100,00</t>
        </is>
      </c>
      <c r="F59" s="4" t="inlineStr">
        <is>
          <t>50.00</t>
        </is>
      </c>
    </row>
    <row collapsed="false" customFormat="false" customHeight="false" hidden="false" ht="12.1" outlineLevel="0" r="60">
      <c r="A60" s="5" t="s">
        <f>=HYPERLINK("https://rossileiloes.com.br/lote/detalhe/212843", "075")</f>
      </c>
      <c r="B60" s="4" t="s">
        <f>=HYPERLINK("https://rossileiloes.com.br/lote/detalhe/212843", " LOTE C 50 UNIDADES DE BONECOS MONSTRO DA ANUIDADE DA ESTRELA,ORIGINAL, DE  ESTOQUE ANTIGO DE ÉPOCA RARIDADE  P COLECIONADORES ( SEM USO, NA EMBALAGEM)")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100,00</t>
        </is>
      </c>
      <c r="F60" s="4" t="inlineStr">
        <is>
          <t>50.00</t>
        </is>
      </c>
    </row>
    <row collapsed="false" customFormat="false" customHeight="false" hidden="false" ht="12.1" outlineLevel="0" r="61">
      <c r="A61" s="5" t="s">
        <f>=HYPERLINK("https://rossileiloes.com.br/lote/detalhe/212844", "076")</f>
      </c>
      <c r="B61" s="4" t="s">
        <f>=HYPERLINK("https://rossileiloes.com.br/lote/detalhe/212844", " LOTE C 50 UNIDADES DE BONECOS MONSTRO DA ANUIDADE DA ESTRELA,ORIGINAL, DE  ESTOQUE ANTIGO DE ÉPOCA RARIDADE  P COLECIONADORES ( SEM USO, NA EMBALAGEM)")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100,00</t>
        </is>
      </c>
      <c r="F61" s="4" t="inlineStr">
        <is>
          <t>50.00</t>
        </is>
      </c>
    </row>
    <row collapsed="false" customFormat="false" customHeight="false" hidden="false" ht="12.1" outlineLevel="0" r="62">
      <c r="A62" s="5" t="s">
        <f>=HYPERLINK("https://rossileiloes.com.br/lote/detalhe/212884", "077")</f>
      </c>
      <c r="B62" s="4" t="s">
        <f>=HYPERLINK("https://rossileiloes.com.br/lote/detalhe/212884", " LOTE CONTENDO APROX. 100 CÉDULAS ANTIGAS, ORIGINAIS,  SELECIONADAS E ÓTIMO ESTADO DE CONSERVAÇÃO, TODAS NACIONAIS DE DIVERSAS ÉPOCAS. ( CORRETAMENTE ARMAZENADAS PARA GARANTIA DE SUA QUALIDADE). CONFORME FOTOS.")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100,00</t>
        </is>
      </c>
      <c r="F62" s="4" t="inlineStr">
        <is>
          <t>50.00</t>
        </is>
      </c>
    </row>
    <row collapsed="false" customFormat="false" customHeight="false" hidden="false" ht="12.1" outlineLevel="0" r="63">
      <c r="A63" s="5" t="s">
        <f>=HYPERLINK("https://rossileiloes.com.br/lote/detalhe/212969", "078")</f>
      </c>
      <c r="B63" s="4" t="s">
        <f>=HYPERLINK("https://rossileiloes.com.br/lote/detalhe/212969", "80 tubos de Cola Elmer's vários Tamanhos, cores e modelos")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100,00</t>
        </is>
      </c>
      <c r="F63" s="4" t="inlineStr">
        <is>
          <t>50.00</t>
        </is>
      </c>
    </row>
    <row collapsed="false" customFormat="false" customHeight="false" hidden="false" ht="12.1" outlineLevel="0" r="64">
      <c r="A64" s="5" t="s">
        <f>=HYPERLINK("https://rossileiloes.com.br/lote/detalhe/212845", "079")</f>
      </c>
      <c r="B64" s="4" t="s">
        <f>=HYPERLINK("https://rossileiloes.com.br/lote/detalhe/212845", " LOTE C 50 UNIDADES DE BONECOS MONSTRO DA ANUIDADE DA ESTRELA,ORIGINAL, DE  ESTOQUE ANTIGO DE ÉPOCA RARIDADE  P COLECIONADORES ( SEM USO, NA EMBALAGEM)")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100,00</t>
        </is>
      </c>
      <c r="F64" s="4" t="inlineStr">
        <is>
          <t>50.00</t>
        </is>
      </c>
    </row>
    <row collapsed="false" customFormat="false" customHeight="false" hidden="false" ht="12.1" outlineLevel="0" r="65">
      <c r="A65" s="5" t="s">
        <f>=HYPERLINK("https://rossileiloes.com.br/lote/detalhe/212883", "081")</f>
      </c>
      <c r="B65" s="4" t="s">
        <f>=HYPERLINK("https://rossileiloes.com.br/lote/detalhe/212883", " LOTE CONTENDO APROX. 100 CÉDULAS ANTIGAS, ORIGINAIS,  SELECIONADAS E ÓTIMO ESTADO DE CONSERVAÇÃO, TODAS NACIONAIS DE DIVERSAS ÉPOCAS. ( CORRETAMENTE ARMAZENADAS PARA GARANTIA DE SUA QUALIDADE). CONFORME FOTOS.")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100,00</t>
        </is>
      </c>
      <c r="F65" s="4" t="inlineStr">
        <is>
          <t>50.00</t>
        </is>
      </c>
    </row>
    <row collapsed="false" customFormat="false" customHeight="false" hidden="false" ht="12.1" outlineLevel="0" r="66">
      <c r="A66" s="5" t="s">
        <f>=HYPERLINK("https://rossileiloes.com.br/lote/detalhe/212887", "082")</f>
      </c>
      <c r="B66" s="4" t="s">
        <f>=HYPERLINK("https://rossileiloes.com.br/lote/detalhe/212887", " LOTE CONTENDO APROX. 100 CÉDULAS ANTIGAS, ORIGINAIS,  SELECIONADAS E ÓTIMO ESTADO DE CONSERVAÇÃO, TODAS NACIONAIS DE DIVERSAS ÉPOCAS. ( CORRETAMENTE ARMAZENADAS PARA GARANTIA DE SUA QUALIDADE). CONFORME FOTOS.")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100,00</t>
        </is>
      </c>
      <c r="F66" s="4" t="inlineStr">
        <is>
          <t>50.00</t>
        </is>
      </c>
    </row>
    <row collapsed="false" customFormat="false" customHeight="false" hidden="false" ht="12.1" outlineLevel="0" r="67">
      <c r="A67" s="5" t="s">
        <f>=HYPERLINK("https://rossileiloes.com.br/lote/detalhe/212806", "083")</f>
      </c>
      <c r="B67" s="4" t="s">
        <f>=HYPERLINK("https://rossileiloes.com.br/lote/detalhe/212806", "[ VÍDEO ] 20 BRACELETES DE LUXO / PULSEIRA C/ PUNHO ABERTO EM METAL C/ TEXTURA E CRAVEJADO C/ PEDRARIAS, DIVERSOS TAMANHO E MODELOS, ( SEM USO).")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100,00</t>
        </is>
      </c>
      <c r="F67" s="4" t="inlineStr">
        <is>
          <t>50.00</t>
        </is>
      </c>
    </row>
    <row collapsed="false" customFormat="false" customHeight="false" hidden="false" ht="12.1" outlineLevel="0" r="68">
      <c r="A68" s="5" t="s">
        <f>=HYPERLINK("https://rossileiloes.com.br/lote/detalhe/212842", "084")</f>
      </c>
      <c r="B68" s="4" t="s">
        <f>=HYPERLINK("https://rossileiloes.com.br/lote/detalhe/212842", " LOTE C 50 UNIDADES DE BONECOS MONSTRO DA ANUIDADE DA ESTRELA,ORIGINAL, DE  ESTOQUE ANTIGO DE ÉPOCA RARIDADE  P COLECIONADORES ( SEM USO, NA EMBALAGEM)")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100,00</t>
        </is>
      </c>
      <c r="F68" s="4" t="inlineStr">
        <is>
          <t>50.00</t>
        </is>
      </c>
    </row>
    <row collapsed="false" customFormat="false" customHeight="false" hidden="false" ht="12.1" outlineLevel="0" r="69">
      <c r="A69" s="5" t="s">
        <f>=HYPERLINK("https://rossileiloes.com.br/lote/detalhe/212892", "085")</f>
      </c>
      <c r="B69" s="4" t="s">
        <f>=HYPERLINK("https://rossileiloes.com.br/lote/detalhe/212892", "80 tubos de Cola Elmer's vários Tamanhos, cores e modelos")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100,00</t>
        </is>
      </c>
      <c r="F69" s="4" t="inlineStr">
        <is>
          <t>50.00</t>
        </is>
      </c>
    </row>
    <row collapsed="false" customFormat="false" customHeight="false" hidden="false" ht="12.1" outlineLevel="0" r="70">
      <c r="A70" s="5" t="s">
        <f>=HYPERLINK("https://rossileiloes.com.br/lote/detalhe/212888", "088")</f>
      </c>
      <c r="B70" s="4" t="s">
        <f>=HYPERLINK("https://rossileiloes.com.br/lote/detalhe/212888", " Lote contendo 50 unidades de Trenas de Diversas marcas e modelos, conforme fotos.")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100,00</t>
        </is>
      </c>
      <c r="F70" s="4" t="inlineStr">
        <is>
          <t>50.00</t>
        </is>
      </c>
    </row>
    <row collapsed="false" customFormat="false" customHeight="false" hidden="false" ht="12.1" outlineLevel="0" r="71">
      <c r="A71" s="5" t="s">
        <f>=HYPERLINK("https://rossileiloes.com.br/lote/detalhe/212800", "092")</f>
      </c>
      <c r="B71" s="4" t="s">
        <f>=HYPERLINK("https://rossileiloes.com.br/lote/detalhe/212800", " LOTE CONTENDO 50  KITS DE  BRINQUEDOS COLECIONAVEIS  ORIGINAL MARCA GULLIVER ,  DIVERSOS MODELOS ( SEM USO ). ESTOQUE ANTIGO, ALGUNS SÃO BEM RAROS, PARA COLECIONADORES.")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100,00</t>
        </is>
      </c>
      <c r="F71" s="4" t="inlineStr">
        <is>
          <t>50.00</t>
        </is>
      </c>
    </row>
    <row collapsed="false" customFormat="false" customHeight="false" hidden="false" ht="12.1" outlineLevel="0" r="72">
      <c r="A72" s="5" t="s">
        <f>=HYPERLINK("https://rossileiloes.com.br/lote/detalhe/212968", "093")</f>
      </c>
      <c r="B72" s="4" t="s">
        <f>=HYPERLINK("https://rossileiloes.com.br/lote/detalhe/212968", " Lote contendo 50 unidades de Trenas de Diversas marcas e modelos, conforme fotos.")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100,00</t>
        </is>
      </c>
      <c r="F72" s="4" t="inlineStr">
        <is>
          <t>50.00</t>
        </is>
      </c>
    </row>
    <row collapsed="false" customFormat="false" customHeight="false" hidden="false" ht="12.1" outlineLevel="0" r="73">
      <c r="A73" s="5" t="s">
        <f>=HYPERLINK("https://rossileiloes.com.br/lote/detalhe/212812", "099")</f>
      </c>
      <c r="B73" s="4" t="s">
        <f>=HYPERLINK("https://rossileiloes.com.br/lote/detalhe/212812", "50 CAIXINHAS DE LÁPIS DE COR, SENDO 06 LÁPIS CADA, CONFORME FOTOS. ( SEM USO).")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100,00</t>
        </is>
      </c>
      <c r="F73" s="4" t="inlineStr">
        <is>
          <t>50.00</t>
        </is>
      </c>
    </row>
    <row collapsed="false" customFormat="false" customHeight="false" hidden="false" ht="12.1" outlineLevel="0" r="74">
      <c r="A74" s="5" t="s">
        <f>=HYPERLINK("https://rossileiloes.com.br/lote/detalhe/212801", "101")</f>
      </c>
      <c r="B74" s="4" t="s">
        <f>=HYPERLINK("https://rossileiloes.com.br/lote/detalhe/212801", " LOTE CONTENDO 50  KITS DE  BRINQUEDOS COLECIONAVEIS  ORIGINAL MARCA GULLIVER ,  DIVERSOS MODELOS ( SEM USO ). ESTOQUE ANTIGO, ALGUNS SÃO BEM RAROS, PARA COLECIONADORES.")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100,00</t>
        </is>
      </c>
      <c r="F74" s="4" t="inlineStr">
        <is>
          <t>50.00</t>
        </is>
      </c>
    </row>
    <row collapsed="false" customFormat="false" customHeight="false" hidden="false" ht="12.1" outlineLevel="0" r="75">
      <c r="A75" s="5" t="s">
        <f>=HYPERLINK("https://rossileiloes.com.br/lote/detalhe/212856", "102")</f>
      </c>
      <c r="B75" s="4" t="s">
        <f>=HYPERLINK("https://rossileiloes.com.br/lote/detalhe/212856", " LOTE CONTENDO 50 UNIDADES DE  MOSQUETÃO GANCHO OLHAL, VÁRIOS TAMANHOS E MODELOS ,( NO ESTADO), CONFORME FOTOS.")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100,00</t>
        </is>
      </c>
      <c r="F75" s="4" t="inlineStr">
        <is>
          <t>50.00</t>
        </is>
      </c>
    </row>
    <row collapsed="false" customFormat="false" customHeight="false" hidden="false" ht="12.1" outlineLevel="0" r="76">
      <c r="A76" s="5" t="s">
        <f>=HYPERLINK("https://rossileiloes.com.br/lote/detalhe/212858", "105")</f>
      </c>
      <c r="B76" s="4" t="s">
        <f>=HYPERLINK("https://rossileiloes.com.br/lote/detalhe/212858", " LOTE CONTENDO DIVERSOS BRINQUEDOS E PARTES, VÁRIAS MARCAS E MODELOS,  CONFORME FOTOS. (B-17)")</f>
      </c>
      <c r="C76" s="4" t="inlineStr">
        <is>
          <t>Vendido</t>
        </is>
      </c>
      <c r="D76" s="4" t="inlineStr">
        <is>
          <t>1</t>
        </is>
      </c>
      <c r="E76" s="5" t="inlineStr">
        <is>
          <t>100,00</t>
        </is>
      </c>
      <c r="F76" s="4" t="inlineStr">
        <is>
          <t>50.00</t>
        </is>
      </c>
    </row>
    <row collapsed="false" customFormat="false" customHeight="false" hidden="false" ht="12.1" outlineLevel="0" r="77">
      <c r="A77" s="5" t="s">
        <f>=HYPERLINK("https://rossileiloes.com.br/lote/detalhe/212834", "110")</f>
      </c>
      <c r="B77" s="4" t="s">
        <f>=HYPERLINK("https://rossileiloes.com.br/lote/detalhe/212834", "[ VÍDEO ] LOTE CONTENDO 50 BOLSAS TÉRMICAS ORIGINAIS SADIA PERDIGÃO (sem uso).")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100,00</t>
        </is>
      </c>
      <c r="F77" s="4" t="inlineStr">
        <is>
          <t>50.00</t>
        </is>
      </c>
    </row>
    <row collapsed="false" customFormat="false" customHeight="false" hidden="false" ht="12.1" outlineLevel="0" r="78">
      <c r="A78" s="5" t="s">
        <f>=HYPERLINK("https://rossileiloes.com.br/lote/detalhe/212802", "116")</f>
      </c>
      <c r="B78" s="4" t="s">
        <f>=HYPERLINK("https://rossileiloes.com.br/lote/detalhe/212802", " LOTE CONTENDO 50  KITS DE  BRINQUEDOS COLECIONAVEIS  ORIGINAL MARCA GULLIVER ,  DIVERSOS MODELOS ( SEM USO ). ESTOQUE ANTIGO, ALGUNS SÃO BEM RAROS, PARA COLECIONADORES.")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100,00</t>
        </is>
      </c>
      <c r="F78" s="4" t="inlineStr">
        <is>
          <t>50.00</t>
        </is>
      </c>
    </row>
    <row collapsed="false" customFormat="false" customHeight="false" hidden="false" ht="12.1" outlineLevel="0" r="79">
      <c r="A79" s="5" t="s">
        <f>=HYPERLINK("https://rossileiloes.com.br/lote/detalhe/212798", "122")</f>
      </c>
      <c r="B79" s="4" t="s">
        <f>=HYPERLINK("https://rossileiloes.com.br/lote/detalhe/212798", " LOTE CONTENDO 50  KITS DE  BRINQUEDOS COLECIONAVEIS  ORIGINAL MARCA GULLIVER ,  DIVERSOS MODELOS ( SEM USO ). ESTOQUE ANTIGO, ALGUNS SÃO BEM RAROS, PARA COLECIONADORES.")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100,00</t>
        </is>
      </c>
      <c r="F79" s="4" t="inlineStr">
        <is>
          <t>50.00</t>
        </is>
      </c>
    </row>
    <row collapsed="false" customFormat="false" customHeight="false" hidden="false" ht="12.1" outlineLevel="0" r="80">
      <c r="A80" s="5" t="s">
        <f>=HYPERLINK("https://rossileiloes.com.br/lote/detalhe/212826", "125")</f>
      </c>
      <c r="B80" s="4" t="s">
        <f>=HYPERLINK("https://rossileiloes.com.br/lote/detalhe/212826", " LOTE C/ 50 UNIDADES DE GARRAFAS DE ÁGUA C/ TAMPA , PARA GELADEIRA CAPACIDADE 2 LITROS, DIVERSAS CORES, ( SEM USO) CONFORME FOTOS.")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100,00</t>
        </is>
      </c>
      <c r="F80" s="4" t="inlineStr">
        <is>
          <t>50.00</t>
        </is>
      </c>
    </row>
    <row collapsed="false" customFormat="false" customHeight="false" hidden="false" ht="12.1" outlineLevel="0" r="81">
      <c r="A81" s="5" t="s">
        <f>=HYPERLINK("https://rossileiloes.com.br/lote/detalhe/212835", "128")</f>
      </c>
      <c r="B81" s="4" t="s">
        <f>=HYPERLINK("https://rossileiloes.com.br/lote/detalhe/212835", "[ VÍDEO ] LOTE CONTENDO 50 BOLSAS TÉRMICAS ORIGINAIS SADIA PERDIGÃO (sem uso).")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100,00</t>
        </is>
      </c>
      <c r="F81" s="4" t="inlineStr">
        <is>
          <t>50.00</t>
        </is>
      </c>
    </row>
    <row collapsed="false" customFormat="false" customHeight="false" hidden="false" ht="12.1" outlineLevel="0" r="82">
      <c r="A82" s="5" t="s">
        <f>=HYPERLINK("https://rossileiloes.com.br/lote/detalhe/212799", "131")</f>
      </c>
      <c r="B82" s="4" t="s">
        <f>=HYPERLINK("https://rossileiloes.com.br/lote/detalhe/212799", " LOTE C/ 30 UNIDADES DE PORTA RETRATOS DE TIMES FUTEBOL PAULISTA ( SÃO PAULO, PALMEIRAS E SANTOS) EM ALUMÍNIO, PRODUTO OFICIAL LICENCIADO C/ SELO HOLOGRÁFICO DE ORIGINALIDADE, ( SEM USO, NA CAIXA).")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100,00</t>
        </is>
      </c>
      <c r="F82" s="4" t="inlineStr">
        <is>
          <t>50.00</t>
        </is>
      </c>
    </row>
    <row collapsed="false" customFormat="false" customHeight="false" hidden="false" ht="12.1" outlineLevel="0" r="83">
      <c r="A83" s="5" t="s">
        <f>=HYPERLINK("https://rossileiloes.com.br/lote/detalhe/212816", "140")</f>
      </c>
      <c r="B83" s="4" t="s">
        <f>=HYPERLINK("https://rossileiloes.com.br/lote/detalhe/212816", " LOTE C/ 100 UNIDADES DE PORTA RETRATOS DE TIMES FUTEBOL PAULISTA ( SÃO PAULO, PALMEIRAS E SANTOS) EM ALUMÍNIO, PRODUTO OFICIAL LICENCIADO C/ SELO HOLOGRÁFICO DE ORIGINALIDADE, ( SEM USO, NA CAIXA).")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490,00</t>
        </is>
      </c>
      <c r="F83" s="4" t="inlineStr">
        <is>
          <t>50.00</t>
        </is>
      </c>
    </row>
    <row collapsed="false" customFormat="false" customHeight="false" hidden="false" ht="12.1" outlineLevel="0" r="84">
      <c r="A84" s="5" t="s">
        <f>=HYPERLINK("https://rossileiloes.com.br/lote/detalhe/212825", "143")</f>
      </c>
      <c r="B84" s="4" t="s">
        <f>=HYPERLINK("https://rossileiloes.com.br/lote/detalhe/212825", " LOTE C/ 50 UNIDADES DE GARRAFAS DE ÁGUA C/ TAMPA , PARA GELADEIRA CAPACIDADE 2 LITROS, DIVERSAS CORES, ( SEM USO) CONFORME FOTOS.")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100,00</t>
        </is>
      </c>
      <c r="F84" s="4" t="inlineStr">
        <is>
          <t>50.00</t>
        </is>
      </c>
    </row>
    <row collapsed="false" customFormat="false" customHeight="false" hidden="false" ht="12.1" outlineLevel="0" r="85">
      <c r="A85" s="5" t="s">
        <f>=HYPERLINK("https://rossileiloes.com.br/lote/detalhe/212831", "148")</f>
      </c>
      <c r="B85" s="4" t="s">
        <f>=HYPERLINK("https://rossileiloes.com.br/lote/detalhe/212831", "50 CAIXINHAS DE LÁPIS DE COR, SENDO 06 LÁPIS CADA, CONFORME FOTOS. (SEM USO).")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100,00</t>
        </is>
      </c>
      <c r="F85" s="4" t="inlineStr">
        <is>
          <t>50.00</t>
        </is>
      </c>
    </row>
    <row collapsed="false" customFormat="false" customHeight="false" hidden="false" ht="12.1" outlineLevel="0" r="86">
      <c r="A86" s="5" t="s">
        <f>=HYPERLINK("https://rossileiloes.com.br/lote/detalhe/212809", "149")</f>
      </c>
      <c r="B86" s="4" t="s">
        <f>=HYPERLINK("https://rossileiloes.com.br/lote/detalhe/212809", " 100 UNIDADES DE COFRINHOS DE PLÁSTICO INJETADO, SENDO MODELOS: PORQUINHOS, COELHINHOS, BOLINHAS DE FUTEBOL, ( SEM USO).")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100,00</t>
        </is>
      </c>
      <c r="F86" s="4" t="inlineStr">
        <is>
          <t>50.00</t>
        </is>
      </c>
    </row>
    <row collapsed="false" customFormat="false" customHeight="false" hidden="false" ht="12.1" outlineLevel="0" r="87">
      <c r="A87" s="5" t="s">
        <f>=HYPERLINK("https://rossileiloes.com.br/lote/detalhe/212805", "152")</f>
      </c>
      <c r="B87" s="4" t="s">
        <f>=HYPERLINK("https://rossileiloes.com.br/lote/detalhe/212805", "[ VÍDEO ] 20 BRACELETES DE LUXO / PULSEIRA C/ PUNHO ABERTO EM METAL C/ TEXTURA E CRAVEJADO C/ PEDRARIAS, DIVERSOS TAMANHO E MODELOS, ( SEM USO).")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100,00</t>
        </is>
      </c>
      <c r="F87" s="4" t="inlineStr">
        <is>
          <t>50.00</t>
        </is>
      </c>
    </row>
    <row collapsed="false" customFormat="false" customHeight="false" hidden="false" ht="12.1" outlineLevel="0" r="88">
      <c r="A88" s="5" t="s">
        <f>=HYPERLINK("https://rossileiloes.com.br/lote/detalhe/212810", "158")</f>
      </c>
      <c r="B88" s="4" t="s">
        <f>=HYPERLINK("https://rossileiloes.com.br/lote/detalhe/212810", "100 UNIDADES DE COFRINHOS DE PLÁSTICO INJETADO, SENDO MODELOS: PORQUINHOS, COELHINHOS, BOLINHAS DE FUTEBOL, ( SEM USO).")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100,00</t>
        </is>
      </c>
      <c r="F88" s="4" t="inlineStr">
        <is>
          <t>50.00</t>
        </is>
      </c>
    </row>
    <row collapsed="false" customFormat="false" customHeight="false" hidden="false" ht="12.1" outlineLevel="0" r="89">
      <c r="A89" s="5" t="s">
        <f>=HYPERLINK("https://rossileiloes.com.br/lote/detalhe/212811", "161")</f>
      </c>
      <c r="B89" s="4" t="s">
        <f>=HYPERLINK("https://rossileiloes.com.br/lote/detalhe/212811", "100 UNIDADES DE COFRINHOS DE PLÁSTICO INJETADO, SENDO MODELOS: PORQUINHOS, COELHINHOS, BOLINHAS DE FUTEBOL, ( SEM USO).")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100,00</t>
        </is>
      </c>
      <c r="F89" s="4" t="inlineStr">
        <is>
          <t>50.00</t>
        </is>
      </c>
    </row>
    <row collapsed="false" customFormat="false" customHeight="false" hidden="false" ht="12.1" outlineLevel="0" r="90">
      <c r="A90" s="5" t="s">
        <f>=HYPERLINK("https://rossileiloes.com.br/lote/detalhe/212863", "163")</f>
      </c>
      <c r="B90" s="4" t="s">
        <f>=HYPERLINK("https://rossileiloes.com.br/lote/detalhe/212863", " LOTE CONTENDO 30 UNIDADES DE  MOSQUETÃO GANCHO OLHAL ,( NO ESTADO), CONFORME FOTOS.")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100,00</t>
        </is>
      </c>
      <c r="F90" s="4" t="inlineStr">
        <is>
          <t>50.00</t>
        </is>
      </c>
    </row>
    <row collapsed="false" customFormat="false" customHeight="false" hidden="false" ht="12.1" outlineLevel="0" r="91">
      <c r="A91" s="5" t="s">
        <f>=HYPERLINK("https://rossileiloes.com.br/lote/detalhe/212817", "164")</f>
      </c>
      <c r="B91" s="4" t="s">
        <f>=HYPERLINK("https://rossileiloes.com.br/lote/detalhe/212817", " LOTE C/ 100 UNIDADES DE PORTA RETRATOS DE TIMES FUTEBOL PAULISTA ( SÃO PAULO, PALMEIRAS E SANTOS) EM ALUMÍNIO, PRODUTO OFICIAL LICENCIADO C/ SELO HOLOGRÁFICO DE ORIGINALIDADE, ( SEM USO, NA CAIXA).")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490,00</t>
        </is>
      </c>
      <c r="F91" s="4" t="inlineStr">
        <is>
          <t>50.00</t>
        </is>
      </c>
    </row>
    <row collapsed="false" customFormat="false" customHeight="false" hidden="false" ht="12.1" outlineLevel="0" r="92">
      <c r="A92" s="5" t="s">
        <f>=HYPERLINK("https://rossileiloes.com.br/lote/detalhe/212864", "166")</f>
      </c>
      <c r="B92" s="4" t="s">
        <f>=HYPERLINK("https://rossileiloes.com.br/lote/detalhe/212864", " LOTE CONTENDO 30 UNIDADES DE  MOSQUETÃO GANCHO OLHAL ,( NO ESTADO), CONFORME FOTOS.")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100,00</t>
        </is>
      </c>
      <c r="F92" s="4" t="inlineStr">
        <is>
          <t>50.00</t>
        </is>
      </c>
    </row>
    <row collapsed="false" customFormat="false" customHeight="false" hidden="false" ht="12.1" outlineLevel="0" r="93">
      <c r="A93" s="5" t="s">
        <f>=HYPERLINK("https://rossileiloes.com.br/lote/detalhe/212830", "167")</f>
      </c>
      <c r="B93" s="4" t="s">
        <f>=HYPERLINK("https://rossileiloes.com.br/lote/detalhe/212830", " LOTE CONTENDO 30 UNIDADES DE  MOSQUETÃO GANCHO OLHAL ,( NO ESTADO), CONFORME FOTOS.")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100,00</t>
        </is>
      </c>
      <c r="F93" s="4" t="inlineStr">
        <is>
          <t>50.00</t>
        </is>
      </c>
    </row>
    <row collapsed="false" customFormat="false" customHeight="false" hidden="false" ht="12.1" outlineLevel="0" r="94">
      <c r="A94" s="5" t="s">
        <f>=HYPERLINK("https://rossileiloes.com.br/lote/detalhe/212865", "172")</f>
      </c>
      <c r="B94" s="4" t="s">
        <f>=HYPERLINK("https://rossileiloes.com.br/lote/detalhe/212865", " LOTE CONTENDO 30 UNIDADES DE  MOSQUETÃO GANCHO OLHAL ,( NO ESTADO), CONFORME FOTOS.")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100,00</t>
        </is>
      </c>
      <c r="F94" s="4" t="inlineStr">
        <is>
          <t>50.00</t>
        </is>
      </c>
    </row>
    <row collapsed="false" customFormat="false" customHeight="false" hidden="false" ht="12.1" outlineLevel="0" r="95">
      <c r="A95" s="5" t="s">
        <f>=HYPERLINK("https://rossileiloes.com.br/lote/detalhe/212866", "178")</f>
      </c>
      <c r="B95" s="4" t="s">
        <f>=HYPERLINK("https://rossileiloes.com.br/lote/detalhe/212866", " LOTE CONTENDO 30 UNIDADES DE  MOSQUETÃO GANCHO OLHAL ,( NO ESTADO), CONFORME FOTOS.")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100,00</t>
        </is>
      </c>
      <c r="F95" s="4" t="inlineStr">
        <is>
          <t>50.00</t>
        </is>
      </c>
    </row>
    <row collapsed="false" customFormat="false" customHeight="false" hidden="false" ht="12.1" outlineLevel="0" r="96">
      <c r="A96" s="5" t="s">
        <f>=HYPERLINK("https://rossileiloes.com.br/lote/detalhe/212815", "179")</f>
      </c>
      <c r="B96" s="4" t="s">
        <f>=HYPERLINK("https://rossileiloes.com.br/lote/detalhe/212815", " LOTE CONTENDO 50 UNIDADES DE  ITENS DE BIJOUTERIAS,  PEDRARIAS DE LUXO, BRACELETES, TIC-TAC ( PRESILHAS), PULSEIRAS, APLIQUES DE CABELO, TIARAS , ACESSÓRIOS , DIVERSOS MODELOS CONFORME FOTOS.")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100,00</t>
        </is>
      </c>
      <c r="F96" s="4" t="inlineStr">
        <is>
          <t>50.00</t>
        </is>
      </c>
    </row>
    <row collapsed="false" customFormat="false" customHeight="false" hidden="false" ht="12.1" outlineLevel="0" r="97">
      <c r="A97" s="5" t="s">
        <f>=HYPERLINK("https://rossileiloes.com.br/lote/detalhe/212813", "188")</f>
      </c>
      <c r="B97" s="4" t="s">
        <f>=HYPERLINK("https://rossileiloes.com.br/lote/detalhe/212813", " LOTE CONTENDO 50 UNIDADES DE  ITENS DE BIJOUTERIAS,  PEDRARIAS DE LUXO, BRACELETES, TIC-TAC ( PRESILHAS), PULSEIRAS, APLIQUES DE CABELO, TIARAS , ACESSÓRIOS , DIVERSOS MODELOS CONFORME FOTOS.")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100,00</t>
        </is>
      </c>
      <c r="F97" s="4" t="inlineStr">
        <is>
          <t>50.00</t>
        </is>
      </c>
    </row>
    <row collapsed="false" customFormat="false" customHeight="false" hidden="false" ht="12.1" outlineLevel="0" r="98">
      <c r="A98" s="5" t="s">
        <f>=HYPERLINK("https://rossileiloes.com.br/lote/detalhe/212814", "194")</f>
      </c>
      <c r="B98" s="4" t="s">
        <f>=HYPERLINK("https://rossileiloes.com.br/lote/detalhe/212814", " LOTE CONTENDO 50 UNIDADES DE  ITENS DE BIJOUTERIAS,  PEDRARIAS DE LUXO, BRACELETES, TIC-TAC ( PRESILHAS), PULSEIRAS, APLIQUES DE CABELO, TIARAS , ACESSÓRIOS , DIVERSOS MODELOS CONFORME FOTOS.")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100,00</t>
        </is>
      </c>
      <c r="F98" s="4" t="inlineStr">
        <is>
          <t>50.00</t>
        </is>
      </c>
    </row>
    <row collapsed="false" customFormat="false" customHeight="false" hidden="false" ht="12.1" outlineLevel="0" r="99">
      <c r="A99" s="5" t="s">
        <f>=HYPERLINK("https://rossileiloes.com.br/lote/detalhe/212818", "203")</f>
      </c>
      <c r="B99" s="4" t="s">
        <f>=HYPERLINK("https://rossileiloes.com.br/lote/detalhe/212818", "500 UNIDADES DE COFRINHOS DE PLÁSTICO INJETADO, SENDO MODELOS:  PORQUINHOS, COELHINHOS, CARRINHO FUSCA E BOLINHAS DE FUTEBOL, ( SEM USO).")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500,00</t>
        </is>
      </c>
      <c r="F99" s="4" t="inlineStr">
        <is>
          <t>50.00</t>
        </is>
      </c>
    </row>
    <row collapsed="false" customFormat="false" customHeight="false" hidden="false" ht="12.1" outlineLevel="0" r="100">
      <c r="A100" s="5" t="s">
        <f>=HYPERLINK("https://rossileiloes.com.br/lote/detalhe/212819", "209")</f>
      </c>
      <c r="B100" s="4" t="s">
        <f>=HYPERLINK("https://rossileiloes.com.br/lote/detalhe/212819", " LOTE CONTENDO 25 GARRAFAS DE CACHAÇA DE ALAMBIQUE ARTESANAL.")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240,00</t>
        </is>
      </c>
      <c r="F100" s="4" t="inlineStr">
        <is>
          <t>50.00</t>
        </is>
      </c>
    </row>
    <row collapsed="false" customFormat="false" customHeight="false" hidden="false" ht="12.1" outlineLevel="0" r="101">
      <c r="A101" s="5" t="s">
        <f>=HYPERLINK("https://rossileiloes.com.br/lote/detalhe/212821", "212")</f>
      </c>
      <c r="B101" s="4" t="s">
        <f>=HYPERLINK("https://rossileiloes.com.br/lote/detalhe/212821", " LOTE C/ 100 UNIDADES DE PORTA RETRATOS DE TIMES FUTEBOL PAULISTA ( SÃO PAULO, PALMEIRAS E SANTOS) EM ALUMÍNIO, PRODUTO OFICIAL LICENCIADO C/ SELO HOLOGRÁFICO DE ORIGINALIDADE, ( SEM USO, NA CAIXA).")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490,00</t>
        </is>
      </c>
      <c r="F101" s="4" t="inlineStr">
        <is>
          <t>50.00</t>
        </is>
      </c>
    </row>
    <row collapsed="false" customFormat="false" customHeight="false" hidden="false" ht="12.1" outlineLevel="0" r="102">
      <c r="A102" s="5" t="s">
        <f>=HYPERLINK("https://rossileiloes.com.br/lote/detalhe/212820", "215")</f>
      </c>
      <c r="B102" s="4" t="s">
        <f>=HYPERLINK("https://rossileiloes.com.br/lote/detalhe/212820", " LOTE CONTENDO 25 GARRAFAS DE CACHAÇA DE ALAMBIQUE ARTESANAL.")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240,00</t>
        </is>
      </c>
      <c r="F102" s="4" t="inlineStr">
        <is>
          <t>50.00</t>
        </is>
      </c>
    </row>
    <row collapsed="false" customFormat="false" customHeight="false" hidden="false" ht="12.1" outlineLevel="0" r="103">
      <c r="A103" s="5" t="s">
        <f>=HYPERLINK("https://rossileiloes.com.br/lote/detalhe/212822", "218")</f>
      </c>
      <c r="B103" s="4" t="s">
        <f>=HYPERLINK("https://rossileiloes.com.br/lote/detalhe/212822", " LOTE C/ 50 UNIDADES DE GARRAFAS DE ÁGUA C/ TAMPA , PARA GELADEIRA CAPACIDADE 2 LITROS, DIVERSAS CORES, ( SEM USO) CONFORME FOTOS.")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100,00</t>
        </is>
      </c>
      <c r="F103" s="4" t="inlineStr">
        <is>
          <t>50.00</t>
        </is>
      </c>
    </row>
    <row collapsed="false" customFormat="false" customHeight="false" hidden="false" ht="12.1" outlineLevel="0" r="104">
      <c r="A104" s="5" t="s">
        <f>=HYPERLINK("https://rossileiloes.com.br/lote/detalhe/212823", "221")</f>
      </c>
      <c r="B104" s="4" t="s">
        <f>=HYPERLINK("https://rossileiloes.com.br/lote/detalhe/212823", " LOTE C/ 100 UNIDADES DE PORTA RETRATOS DE TIMES FUTEBOL PAULISTA ( SÃO PAULO, PALMEIRAS E SANTOS) EM ALUMÍNIO, PRODUTO OFICIAL LICENCIADO C/ SELO HOLOGRÁFICO DE ORIGINALIDADE, ( SEM USO, NA CAIXA).")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490,00</t>
        </is>
      </c>
      <c r="F104" s="4" t="inlineStr">
        <is>
          <t>50.00</t>
        </is>
      </c>
    </row>
    <row collapsed="false" customFormat="false" customHeight="false" hidden="false" ht="12.1" outlineLevel="0" r="105">
      <c r="A105" s="5" t="s">
        <f>=HYPERLINK("https://rossileiloes.com.br/lote/detalhe/212824", "224")</f>
      </c>
      <c r="B105" s="4" t="s">
        <f>=HYPERLINK("https://rossileiloes.com.br/lote/detalhe/212824", " LOTE CONTENDO 25 GARRAFAS DE CACHAÇA DE ALAMBIQUE ARTESANAL.")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240,00</t>
        </is>
      </c>
      <c r="F105" s="4" t="inlineStr">
        <is>
          <t>50.00</t>
        </is>
      </c>
    </row>
    <row collapsed="false" customFormat="false" customHeight="false" hidden="false" ht="12.1" outlineLevel="0" r="106">
      <c r="A106" s="5" t="s">
        <f>=HYPERLINK("https://rossileiloes.com.br/lote/detalhe/212827", "239")</f>
      </c>
      <c r="B106" s="4" t="s">
        <f>=HYPERLINK("https://rossileiloes.com.br/lote/detalhe/212827", " LOTE C/ 50 UNIDADES DE GARRAFAS DE ÁGUA C/ TAMPA , PARA GELADEIRA CAPACIDADE 2 LITROS, DIVERSAS CORES, ( SEM USO) CONFORME FOTOS.")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100,00</t>
        </is>
      </c>
      <c r="F106" s="4" t="inlineStr">
        <is>
          <t>50.00</t>
        </is>
      </c>
    </row>
    <row collapsed="false" customFormat="false" customHeight="false" hidden="false" ht="12.1" outlineLevel="0" r="107">
      <c r="A107" s="5" t="s">
        <f>=HYPERLINK("https://rossileiloes.com.br/lote/detalhe/212829", "242")</f>
      </c>
      <c r="B107" s="4" t="s">
        <f>=HYPERLINK("https://rossileiloes.com.br/lote/detalhe/212829", " Prateleiras e Nichos , no estado, conforte fotos.")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100,00</t>
        </is>
      </c>
      <c r="F107" s="4" t="inlineStr">
        <is>
          <t>50.00</t>
        </is>
      </c>
    </row>
    <row collapsed="false" customFormat="false" customHeight="false" hidden="false" ht="12.1" outlineLevel="0" r="108">
      <c r="A108" s="5" t="s">
        <f>=HYPERLINK("https://rossileiloes.com.br/lote/detalhe/212828", "245")</f>
      </c>
      <c r="B108" s="4" t="s">
        <f>=HYPERLINK("https://rossileiloes.com.br/lote/detalhe/212828", " LOTE C/ 50 UNIDADES DE GARRAFAS DE ÁGUA C/ TAMPA , PARA GELADEIRA CAPACIDADE 2 LITROS, DIVERSAS CORES, ( SEM USO) CONFORME FOTOS.")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100,00</t>
        </is>
      </c>
      <c r="F108" s="4" t="inlineStr">
        <is>
          <t>50.00</t>
        </is>
      </c>
    </row>
    <row collapsed="false" customFormat="false" customHeight="false" hidden="false" ht="12.1" outlineLevel="0" r="109">
      <c r="A109" s="5" t="s">
        <f>=HYPERLINK("https://rossileiloes.com.br/lote/detalhe/212808", "266")</f>
      </c>
      <c r="B109" s="4" t="s">
        <f>=HYPERLINK("https://rossileiloes.com.br/lote/detalhe/212808", "[ VÍDEO ] 20 BRACELETES DE LUXO / PULSEIRA C/ PUNHO ABERTO EM METAL C/ TEXTURA E CRAVEJADO C/ PEDRARIAS, DIVERSOS TAMANHO E MODELOS, ( SEM USO).")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100,00</t>
        </is>
      </c>
      <c r="F109" s="4" t="inlineStr">
        <is>
          <t>50.00</t>
        </is>
      </c>
    </row>
    <row collapsed="false" customFormat="false" customHeight="false" hidden="false" ht="12.1" outlineLevel="0" r="110">
      <c r="A110" s="5" t="s">
        <f>=HYPERLINK("https://rossileiloes.com.br/lote/detalhe/212797", "272")</f>
      </c>
      <c r="B110" s="4" t="s">
        <f>=HYPERLINK("https://rossileiloes.com.br/lote/detalhe/212797", " LOTE CONTENDO 50  KITS DE  BRINQUEDOS COLECIONAVEIS  ORIGINAL MARCA GULLIVER ,  DIVERSOS MODELOS ( SEM USO ). ESTOQUE ANTIGO, ALGUNS SÃO BEM RAROS, PARA COLECIONADORES.")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100,00</t>
        </is>
      </c>
      <c r="F110" s="4" t="inlineStr">
        <is>
          <t>50.00</t>
        </is>
      </c>
    </row>
    <row collapsed="false" customFormat="false" customHeight="false" hidden="false" ht="12.1" outlineLevel="0" r="111">
      <c r="A111" s="5" t="s">
        <f>=HYPERLINK("https://rossileiloes.com.br/lote/detalhe/212807", "275")</f>
      </c>
      <c r="B111" s="4" t="s">
        <f>=HYPERLINK("https://rossileiloes.com.br/lote/detalhe/212807", "[ VÍDEO ] 20 BRACELETES DE LUXO / PULSEIRA C/ PUNHO ABERTO EM METAL C/ TEXTURA E CRAVEJADO C/ PEDRARIAS, DIVERSOS TAMANHO E MODELOS, ( SEM USO).")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100,00</t>
        </is>
      </c>
      <c r="F111" s="4" t="inlineStr">
        <is>
          <t>50.00</t>
        </is>
      </c>
    </row>
    <row collapsed="false" customFormat="false" customHeight="false" hidden="false" ht="12.1" outlineLevel="0" r="112">
      <c r="A112" s="5" t="s">
        <f>=HYPERLINK("https://rossileiloes.com.br/lote/detalhe/212838", "344")</f>
      </c>
      <c r="B112" s="4" t="s">
        <f>=HYPERLINK("https://rossileiloes.com.br/lote/detalhe/212838", " LOTE CONTENDO 50 UNIDADES DE  MOSQUETÃO GANCHO OLHAL, VÁRIOS TAMANHOS E MODELOS ,( NO ESTADO), CONFORME FOTOS.")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100,00</t>
        </is>
      </c>
      <c r="F112" s="4" t="inlineStr">
        <is>
          <t>50.00</t>
        </is>
      </c>
    </row>
    <row collapsed="false" customFormat="false" customHeight="false" hidden="false" ht="12.1" outlineLevel="0" r="113">
      <c r="A113" s="5" t="s">
        <f>=HYPERLINK("https://rossileiloes.com.br/lote/detalhe/212836", "347")</f>
      </c>
      <c r="B113" s="4" t="s">
        <f>=HYPERLINK("https://rossileiloes.com.br/lote/detalhe/212836", " LOTE CONTENDO 50 UNIDADES DE  MOSQUETÃO GANCHO OLHAL, VÁRIOS TAMANHOS E MODELOS ,( NO ESTADO), CONFORME FOTOS.")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100,00</t>
        </is>
      </c>
      <c r="F113" s="4" t="inlineStr">
        <is>
          <t>50.00</t>
        </is>
      </c>
    </row>
    <row collapsed="false" customFormat="false" customHeight="false" hidden="false" ht="12.1" outlineLevel="0" r="114">
      <c r="A114" s="5" t="s">
        <f>=HYPERLINK("https://rossileiloes.com.br/lote/detalhe/212839", "350")</f>
      </c>
      <c r="B114" s="4" t="s">
        <f>=HYPERLINK("https://rossileiloes.com.br/lote/detalhe/212839", " LOTE CONTENDO 50 UNIDADES DE  MOSQUETÃO GANCHO OLHAL, VÁRIOS TAMANHOS E MODELOS ,( NO ESTADO), CONFORME FOTOS.")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100,00</t>
        </is>
      </c>
      <c r="F114" s="4" t="inlineStr">
        <is>
          <t>50.00</t>
        </is>
      </c>
    </row>
    <row collapsed="false" customFormat="false" customHeight="false" hidden="false" ht="12.1" outlineLevel="0" r="115">
      <c r="A115" s="5" t="s">
        <f>=HYPERLINK("https://rossileiloes.com.br/lote/detalhe/212837", "353")</f>
      </c>
      <c r="B115" s="4" t="s">
        <f>=HYPERLINK("https://rossileiloes.com.br/lote/detalhe/212837", " LOTE CONTENDO 50 UNIDADES DE  MOSQUETÃO GANCHO OLHAL, VÁRIOS TAMANHOS E MODELOS ,( NO ESTADO), CONFORME FOTOS.")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100,00</t>
        </is>
      </c>
      <c r="F115" s="4" t="inlineStr">
        <is>
          <t>50.00</t>
        </is>
      </c>
    </row>
    <row collapsed="false" customFormat="false" customHeight="false" hidden="false" ht="12.1" outlineLevel="0" r="116">
      <c r="A116" s="5" t="s">
        <f>=HYPERLINK("https://rossileiloes.com.br/lote/detalhe/212867", "360")</f>
      </c>
      <c r="B116" s="4" t="s">
        <f>=HYPERLINK("https://rossileiloes.com.br/lote/detalhe/212867", " Peças específicas da moto BMW R 1200 C (a moto do filme do James bond)")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500,00</t>
        </is>
      </c>
      <c r="F116" s="4" t="inlineStr">
        <is>
          <t>100.00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2026-06-28T10:03:08.00Z</dcterms:created>
  <dc:creator>Tellks Tecnologia</dc:creator>
  <cp:revision>0</cp:revision>
</cp:coreProperties>
</file>