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EQTOS. PAPEL E CELULOSE, MOTOVINELADORA, EMPILHADEIRA, REDUTORES, MOTORES,PRENSAS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27/03/2024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=HYPERLINK("https://rossileiloes.com.br/lote/detalhe/218311", "000")</f>
      </c>
      <c r="B11" s="4" t="s">
        <f>=HYPERLINK("https://rossileiloes.com.br/lote/detalhe/218311", " TRATOR DE ESTEIRA CASE ANO 1969")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38.000,00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=HYPERLINK("https://rossileiloes.com.br/lote/detalhe/218208", "001")</f>
      </c>
      <c r="B12" s="4" t="s">
        <f>=HYPERLINK("https://rossileiloes.com.br/lote/detalhe/218208", " Motor 200 cv GE 4 polos 1780 rpm 440 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=HYPERLINK("https://rossileiloes.com.br/lote/detalhe/218206", "002")</f>
      </c>
      <c r="B13" s="4" t="s">
        <f>=HYPERLINK("https://rossileiloes.com.br/lote/detalhe/218206", " Painéis elétricos diversos: lote com 18 painéis contendo: Inversores, contactores, disjuntores e outros componentes elétricos, peso aproximado do lote: 900 kgs")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=HYPERLINK("https://rossileiloes.com.br/lote/detalhe/218197", "003")</f>
      </c>
      <c r="B14" s="4" t="s">
        <f>=HYPERLINK("https://rossileiloes.com.br/lote/detalhe/218197", " Motor de indução ABB 50 KW ( TYPO DHL 160-4L) com refrigeração")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=HYPERLINK("https://rossileiloes.com.br/lote/detalhe/218302", "004")</f>
      </c>
      <c r="B15" s="4" t="s">
        <f>=HYPERLINK("https://rossileiloes.com.br/lote/detalhe/218302", "[ VÍDEOS ] 19 MOTOREDUTORES E 01 MOTOR CONFORME ESPECIFICAÇÕES")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=HYPERLINK("https://rossileiloes.com.br/lote/detalhe/218193", "005")</f>
      </c>
      <c r="B16" s="4" t="s">
        <f>=HYPERLINK("https://rossileiloes.com.br/lote/detalhe/218193", "[ VÍDEO ] 02 (duas) BOMBAS Helicoidal Nemo Netzsch 4” INOX")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=HYPERLINK("https://rossileiloes.com.br/lote/detalhe/218259", "006")</f>
      </c>
      <c r="B17" s="4" t="s">
        <f>=HYPERLINK("https://rossileiloes.com.br/lote/detalhe/218259", "10 unidades - Portões ( NOVOS) de aço carbono com as seguintes medidas 2900x3530 mm cada.")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=HYPERLINK("https://rossileiloes.com.br/lote/detalhe/218303", "007")</f>
      </c>
      <c r="B18" s="4" t="s">
        <f>=HYPERLINK("https://rossileiloes.com.br/lote/detalhe/218303", "[ VÍDEO ] Tanque de aço carbono ( caixa d’água) Medidas :9600 mm de comprimento /1910 mm de diâmetro boca/21 m3 de capacidade")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13.500,00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=HYPERLINK("https://rossileiloes.com.br/lote/detalhe/218260", "008")</f>
      </c>
      <c r="B19" s="4" t="s">
        <f>=HYPERLINK("https://rossileiloes.com.br/lote/detalhe/218260", "10 unidades - Portões ( NOVOS) de aço carbono com as seguintes medidas 2900x3530 mm cada.")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=HYPERLINK("https://rossileiloes.com.br/lote/detalhe/218214", "009")</f>
      </c>
      <c r="B20" s="4" t="s">
        <f>=HYPERLINK("https://rossileiloes.com.br/lote/detalhe/218214", " CALDEIRA A ÓLEO AUTOMÁTICA")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29.000,00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=HYPERLINK("https://rossileiloes.com.br/lote/detalhe/218192", "010")</f>
      </c>
      <c r="B21" s="4" t="s">
        <f>=HYPERLINK("https://rossileiloes.com.br/lote/detalhe/218192", " Prensa 600 tons com 4 pistões hidráulico sem a unidade hidráulica")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30.000,00</t>
        </is>
      </c>
      <c r="F21" s="4" t="inlineStr">
        <is>
          <t>750.00</t>
        </is>
      </c>
    </row>
    <row collapsed="false" customFormat="false" customHeight="false" hidden="false" ht="12.1" outlineLevel="0" r="22">
      <c r="A22" s="5" t="s">
        <f>=HYPERLINK("https://rossileiloes.com.br/lote/detalhe/218187", "011")</f>
      </c>
      <c r="B22" s="4" t="s">
        <f>=HYPERLINK("https://rossileiloes.com.br/lote/detalhe/218187", " Tubeteira p papel Marca PAPER CONVERTING")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24.000,00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=HYPERLINK("https://rossileiloes.com.br/lote/detalhe/218191", "012")</f>
      </c>
      <c r="B23" s="4" t="s">
        <f>=HYPERLINK("https://rossileiloes.com.br/lote/detalhe/218191", " Acumulador de LOG p/ 98 unidades de LOGs -  Largura 2800 mm - Altura aproximado 8 metros ; com motores e redutores")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=HYPERLINK("https://rossileiloes.com.br/lote/detalhe/218209", "013")</f>
      </c>
      <c r="B24" s="4" t="s">
        <f>=HYPERLINK("https://rossileiloes.com.br/lote/detalhe/218209", " Refinador Cônico marca VOITH com rotor de INOX")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=HYPERLINK("https://rossileiloes.com.br/lote/detalhe/218194", "014")</f>
      </c>
      <c r="B25" s="4" t="s">
        <f>=HYPERLINK("https://rossileiloes.com.br/lote/detalhe/218194", " Enroladeira de papel 2100 mm comprimento útil")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37.500,00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=HYPERLINK("https://rossileiloes.com.br/lote/detalhe/218189", "015")</f>
      </c>
      <c r="B26" s="4" t="s">
        <f>=HYPERLINK("https://rossileiloes.com.br/lote/detalhe/218189", " Calandra p/ papel Largura útil de 2800 mm Contendo 5 rolos Com estrutura; sem redutor")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145.000,00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=HYPERLINK("https://rossileiloes.com.br/lote/detalhe/218207", "016")</f>
      </c>
      <c r="B27" s="4" t="s">
        <f>=HYPERLINK("https://rossileiloes.com.br/lote/detalhe/218207", " 10 unidades Válvulas Guilhotina 10” ; Marca KNF ; faca de inox ; acionamento pneumático")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=HYPERLINK("https://rossileiloes.com.br/lote/detalhe/218185", "017")</f>
      </c>
      <c r="B28" s="4" t="s">
        <f>=HYPERLINK("https://rossileiloes.com.br/lote/detalhe/218185", " HIDRA PUPER DE REFILE com base e motor")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55.000,00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=HYPERLINK("https://rossileiloes.com.br/lote/detalhe/218305", "018")</f>
      </c>
      <c r="B29" s="4" t="s">
        <f>=HYPERLINK("https://rossileiloes.com.br/lote/detalhe/218305", "[ VÍDEO ] Tanque de inox 304 ( seminovo)Medidas :3500 mm de comprimento 1,50 mm de diâmetro boca 6 m3 de  capacidade Peso 700 kgs")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13.500,00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=HYPERLINK("https://rossileiloes.com.br/lote/detalhe/218202", "019")</f>
      </c>
      <c r="B30" s="4" t="s">
        <f>=HYPERLINK("https://rossileiloes.com.br/lote/detalhe/218202", " Bomba d’água MULTIESTÁGIOS KSB 91,10 m3/h")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=HYPERLINK("https://rossileiloes.com.br/lote/detalhe/218215", "020")</f>
      </c>
      <c r="B31" s="4" t="s">
        <f>=HYPERLINK("https://rossileiloes.com.br/lote/detalhe/218215", " Briquetadeira BIOMAX tipo B 45-110 sem motor")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=HYPERLINK("https://rossileiloes.com.br/lote/detalhe/218213", "021")</f>
      </c>
      <c r="B32" s="4" t="s">
        <f>=HYPERLINK("https://rossileiloes.com.br/lote/detalhe/218213", " Filtro manga IMAPA com 36 mangas ; 1100x1100 medidas")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=HYPERLINK("https://rossileiloes.com.br/lote/detalhe/218261", "022")</f>
      </c>
      <c r="B33" s="4" t="s">
        <f>=HYPERLINK("https://rossileiloes.com.br/lote/detalhe/218261", "10 unidades - Portões ( NOVOS) de aço carbono com as seguintes medidas 2900x3530 mm cada.")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=HYPERLINK("https://rossileiloes.com.br/lote/detalhe/218186", "023")</f>
      </c>
      <c r="B34" s="4" t="s">
        <f>=HYPERLINK("https://rossileiloes.com.br/lote/detalhe/218186", " 04 unidades - Manilhas p Elevação de Cargas com capacidade 120 tons cada Marca ALLOY")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4.000,00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=HYPERLINK("https://rossileiloes.com.br/lote/detalhe/218304", "024")</f>
      </c>
      <c r="B35" s="4" t="s">
        <f>=HYPERLINK("https://rossileiloes.com.br/lote/detalhe/218304", "[ VÍDEO ] Prensa Hidráulica c/ motor Papelão / Garrafa PET / Medidas do fardo 1000 x 600 mm / Necessita de manutenção nas mangueiras e hidráulico ( troca de retentores) conforme fotos e vídeo 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10.000,00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=HYPERLINK("https://rossileiloes.com.br/lote/detalhe/218204", "025")</f>
      </c>
      <c r="B36" s="4" t="s">
        <f>=HYPERLINK("https://rossileiloes.com.br/lote/detalhe/218204", " Centradora Faceadora CFC-1000 marca CALFRAN")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6.000,00</t>
        </is>
      </c>
      <c r="F36" s="4" t="inlineStr">
        <is>
          <t>300.00</t>
        </is>
      </c>
    </row>
    <row collapsed="false" customFormat="false" customHeight="false" hidden="false" ht="12.1" outlineLevel="0" r="37">
      <c r="A37" s="5" t="s">
        <f>=HYPERLINK("https://rossileiloes.com.br/lote/detalhe/218201", "026")</f>
      </c>
      <c r="B37" s="4" t="s">
        <f>=HYPERLINK("https://rossileiloes.com.br/lote/detalhe/218201", " Redutor de velocidade p/ motor de 100 cv ; Redução de 1:20")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7.500,00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=HYPERLINK("https://rossileiloes.com.br/lote/detalhe/218292", "027")</f>
      </c>
      <c r="B38" s="4" t="s">
        <f>=HYPERLINK("https://rossileiloes.com.br/lote/detalhe/218292", "[ VÍDEO ] Prensa enfardadeira JACARÉ P sucata ; sem óleo hidráulico, FARDOS DE 90x90 cm")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18.500,00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=HYPERLINK("https://rossileiloes.com.br/lote/detalhe/218211", "028")</f>
      </c>
      <c r="B39" s="4" t="s">
        <f>=HYPERLINK("https://rossileiloes.com.br/lote/detalhe/218211", " Redutor de velocidade com eixo vazado; Redução de 1:65.8 Modelo A803UH80")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=HYPERLINK("https://rossileiloes.com.br/lote/detalhe/218308", "029")</f>
      </c>
      <c r="B40" s="4" t="s">
        <f>=HYPERLINK("https://rossileiloes.com.br/lote/detalhe/218308", " Peneira Vibratória p areia/ mineração ( s/ motor - s/ motovibrador ) Medidas : 3,64 metros comprimento 1,20 metro de altura")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13.500,00</t>
        </is>
      </c>
      <c r="F40" s="4" t="inlineStr">
        <is>
          <t>350.00</t>
        </is>
      </c>
    </row>
    <row collapsed="false" customFormat="false" customHeight="false" hidden="false" ht="12.1" outlineLevel="0" r="41">
      <c r="A41" s="5" t="s">
        <f>=HYPERLINK("https://rossileiloes.com.br/lote/detalhe/218212", "030")</f>
      </c>
      <c r="B41" s="4" t="s">
        <f>=HYPERLINK("https://rossileiloes.com.br/lote/detalhe/218212", " Triturador de milho Marca INCOMAGRI TIN-1 s/ motor")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=HYPERLINK("https://rossileiloes.com.br/lote/detalhe/218205", "031")</f>
      </c>
      <c r="B42" s="4" t="s">
        <f>=HYPERLINK("https://rossileiloes.com.br/lote/detalhe/218205", " 02 unidades - Bombas submersa INOX marca PEDROLLO VX-L 1 cv trifásico")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2.200,00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=HYPERLINK("https://rossileiloes.com.br/lote/detalhe/218195", "032")</f>
      </c>
      <c r="B43" s="4" t="s">
        <f>=HYPERLINK("https://rossileiloes.com.br/lote/detalhe/218195", " Balança digital W-15 WELMY ( 5g em 5g) funcionando perfeitamente")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=HYPERLINK("https://rossileiloes.com.br/lote/detalhe/218184", "033")</f>
      </c>
      <c r="B44" s="4" t="s">
        <f>=HYPERLINK("https://rossileiloes.com.br/lote/detalhe/218184", " Secador rotativo p/ grãos ( conjunto c pista ) 4,50x1,60 medidas em metros")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14.000,00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=HYPERLINK("https://rossileiloes.com.br/lote/detalhe/218196", "034")</f>
      </c>
      <c r="B45" s="4" t="s">
        <f>=HYPERLINK("https://rossileiloes.com.br/lote/detalhe/218196", " Aprox. 100 unidades - Rodas de pvc branca..")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=HYPERLINK("https://rossileiloes.com.br/lote/detalhe/218188", "035")</f>
      </c>
      <c r="B46" s="4" t="s">
        <f>=HYPERLINK("https://rossileiloes.com.br/lote/detalhe/218188", " Aprox. 200 unidades - Rodas de pvc branca. Medidas 75x30x10 mm")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1.200,00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=HYPERLINK("https://rossileiloes.com.br/lote/detalhe/218216", "036")</f>
      </c>
      <c r="B47" s="4" t="s">
        <f>=HYPERLINK("https://rossileiloes.com.br/lote/detalhe/218216", " Aprox. 500 unidades - Rodas de pvc branca. Medidas 75x30x10 mm")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=HYPERLINK("https://rossileiloes.com.br/lote/detalhe/218210", "037")</f>
      </c>
      <c r="B48" s="4" t="s">
        <f>=HYPERLINK("https://rossileiloes.com.br/lote/detalhe/218210", " Aprox. 1.000 unidades - Rodas de pvc branca 75x30x10 mm medidas 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=HYPERLINK("https://rossileiloes.com.br/lote/detalhe/218306", "038")</f>
      </c>
      <c r="B49" s="4" t="s">
        <f>=HYPERLINK("https://rossileiloes.com.br/lote/detalhe/218306", " Peneira Vibratória p/ Areia/pedras/ mineração ( sem motovibrador e motor )  Medidas : 3000 x 900 mm")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9.500,00</t>
        </is>
      </c>
      <c r="F49" s="4" t="inlineStr">
        <is>
          <t>350.00</t>
        </is>
      </c>
    </row>
    <row collapsed="false" customFormat="false" customHeight="false" hidden="false" ht="12.1" outlineLevel="0" r="50">
      <c r="A50" s="5" t="s">
        <f>=HYPERLINK("https://rossileiloes.com.br/lote/detalhe/218203", "039")</f>
      </c>
      <c r="B50" s="4" t="s">
        <f>=HYPERLINK("https://rossileiloes.com.br/lote/detalhe/218203", " Transformador 100 kVA ORTENG")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3.500,00</t>
        </is>
      </c>
      <c r="F50" s="4" t="inlineStr">
        <is>
          <t>350.00</t>
        </is>
      </c>
    </row>
    <row collapsed="false" customFormat="false" customHeight="false" hidden="false" ht="12.1" outlineLevel="0" r="51">
      <c r="A51" s="5" t="s">
        <f>=HYPERLINK("https://rossileiloes.com.br/lote/detalhe/218190", "040")</f>
      </c>
      <c r="B51" s="4" t="s">
        <f>=HYPERLINK("https://rossileiloes.com.br/lote/detalhe/218190", " Disjuntor 500 A marca STECK")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=HYPERLINK("https://rossileiloes.com.br/lote/detalhe/218200", "041")</f>
      </c>
      <c r="B52" s="4" t="s">
        <f>=HYPERLINK("https://rossileiloes.com.br/lote/detalhe/218200", " 03 unidades - Disjuntores 300 A marca ALUMBRA")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750,00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=HYPERLINK("https://rossileiloes.com.br/lote/detalhe/218198", "042")</f>
      </c>
      <c r="B53" s="4" t="s">
        <f>=HYPERLINK("https://rossileiloes.com.br/lote/detalhe/218198", " Redutor de velocidade com eixo vazado; Redução de 1:65.8 Modelo A803UH80")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7.000,00</t>
        </is>
      </c>
      <c r="F53" s="4" t="inlineStr">
        <is>
          <t>350.00</t>
        </is>
      </c>
    </row>
    <row collapsed="false" customFormat="false" customHeight="false" hidden="false" ht="12.1" outlineLevel="0" r="54">
      <c r="A54" s="5" t="s">
        <f>=HYPERLINK("https://rossileiloes.com.br/lote/detalhe/218199", "043")</f>
      </c>
      <c r="B54" s="4" t="s">
        <f>=HYPERLINK("https://rossileiloes.com.br/lote/detalhe/218199", " Redutor de velocidade com eixo vazado; Redução de 1:65.8 Modelo A803UH80")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7.000,00</t>
        </is>
      </c>
      <c r="F54" s="4" t="inlineStr">
        <is>
          <t>350.00</t>
        </is>
      </c>
    </row>
    <row collapsed="false" customFormat="false" customHeight="false" hidden="false" ht="12.1" outlineLevel="0" r="55">
      <c r="A55" s="5" t="s">
        <f>=HYPERLINK("https://rossileiloes.com.br/lote/detalhe/218217", "044")</f>
      </c>
      <c r="B55" s="4" t="s">
        <f>=HYPERLINK("https://rossileiloes.com.br/lote/detalhe/218217", " Tanque de aço carbono. Medidas 6500x1800 mm. Capacidade: 16.500 litros")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14.000,00</t>
        </is>
      </c>
      <c r="F55" s="4" t="inlineStr">
        <is>
          <t>650.00</t>
        </is>
      </c>
    </row>
    <row collapsed="false" customFormat="false" customHeight="false" hidden="false" ht="12.1" outlineLevel="0" r="56">
      <c r="A56" s="5" t="s">
        <f>=HYPERLINK("https://rossileiloes.com.br/lote/detalhe/218293", "045")</f>
      </c>
      <c r="B56" s="4" t="s">
        <f>=HYPERLINK("https://rossileiloes.com.br/lote/detalhe/218293", "[ VÍDEO ] Clamps empilhadeira Hidráulica. Aprox. 2800 kg")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28.500,00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=HYPERLINK("https://rossileiloes.com.br/lote/detalhe/218218", "046")</f>
      </c>
      <c r="B57" s="4" t="s">
        <f>=HYPERLINK("https://rossileiloes.com.br/lote/detalhe/218218", " Tanque de aço carbono c/ Misturador e Redutor de velocidade. Medidas 4,5x 1,70 m. Capacidade: Aprox. 10 mil litros.")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6.000,00</t>
        </is>
      </c>
      <c r="F57" s="4" t="inlineStr">
        <is>
          <t>650.00</t>
        </is>
      </c>
    </row>
    <row collapsed="false" customFormat="false" customHeight="false" hidden="false" ht="12.1" outlineLevel="0" r="58">
      <c r="A58" s="5" t="s">
        <f>=HYPERLINK("https://rossileiloes.com.br/lote/detalhe/218309", "047")</f>
      </c>
      <c r="B58" s="4" t="s">
        <f>=HYPERLINK("https://rossileiloes.com.br/lote/detalhe/218309", " Empilhadeira WEGAN Ano 2019 Capacidade 3500 kgs Torre triplex -Necessita de reparos/ manutenção conforme fotos")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46.000,00</t>
        </is>
      </c>
      <c r="F58" s="4" t="inlineStr">
        <is>
          <t>350.00</t>
        </is>
      </c>
    </row>
    <row collapsed="false" customFormat="false" customHeight="false" hidden="false" ht="12.1" outlineLevel="0" r="59">
      <c r="A59" s="5" t="s">
        <f>=HYPERLINK("https://rossileiloes.com.br/lote/detalhe/218222", "048")</f>
      </c>
      <c r="B59" s="4" t="s">
        <f>=HYPERLINK("https://rossileiloes.com.br/lote/detalhe/218222", " Esquadrejadeira KIMAQUINAS; motor 3 cv trifásico 220/380")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350.00</t>
        </is>
      </c>
    </row>
    <row collapsed="false" customFormat="false" customHeight="false" hidden="false" ht="12.1" outlineLevel="0" r="60">
      <c r="A60" s="5" t="s">
        <f>=HYPERLINK("https://rossileiloes.com.br/lote/detalhe/218220", "049")</f>
      </c>
      <c r="B60" s="4" t="s">
        <f>=HYPERLINK("https://rossileiloes.com.br/lote/detalhe/218220", " Tupia INVICTA p/ madeira; base de ferro fundido; Motor de 1,50 cv trifásico.")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350.00</t>
        </is>
      </c>
    </row>
    <row collapsed="false" customFormat="false" customHeight="false" hidden="false" ht="12.1" outlineLevel="0" r="61">
      <c r="A61" s="5" t="s">
        <f>=HYPERLINK("https://rossileiloes.com.br/lote/detalhe/218219", "050")</f>
      </c>
      <c r="B61" s="4" t="s">
        <f>=HYPERLINK("https://rossileiloes.com.br/lote/detalhe/218219", " Furadeira Horizontal para madeira com motor de 1,5 cv trifásico 220/380")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2.500,00</t>
        </is>
      </c>
      <c r="F61" s="4" t="inlineStr">
        <is>
          <t>350.00</t>
        </is>
      </c>
    </row>
    <row collapsed="false" customFormat="false" customHeight="false" hidden="false" ht="12.1" outlineLevel="0" r="62">
      <c r="A62" s="5" t="s">
        <f>=HYPERLINK("https://rossileiloes.com.br/lote/detalhe/218221", "051")</f>
      </c>
      <c r="B62" s="4" t="s">
        <f>=HYPERLINK("https://rossileiloes.com.br/lote/detalhe/218221", " Furadeira de bancada com motor de 1 cv 4 polos trifásico 220/380")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850,00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=HYPERLINK("https://rossileiloes.com.br/lote/detalhe/218243", "052")</f>
      </c>
      <c r="B63" s="4" t="s">
        <f>=HYPERLINK("https://rossileiloes.com.br/lote/detalhe/218243", " Furadeira de coluna ( ANTIGA) funcionando perfeitamente; acionamento p: motor trifásico e Correia; Estrutura de ferro fundido")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2.500,00</t>
        </is>
      </c>
      <c r="F63" s="4" t="inlineStr">
        <is>
          <t>300.00</t>
        </is>
      </c>
    </row>
    <row collapsed="false" customFormat="false" customHeight="false" hidden="false" ht="12.1" outlineLevel="0" r="64">
      <c r="A64" s="5" t="s">
        <f>=HYPERLINK("https://rossileiloes.com.br/lote/detalhe/218229", "053")</f>
      </c>
      <c r="B64" s="4" t="s">
        <f>=HYPERLINK("https://rossileiloes.com.br/lote/detalhe/218229", " Furadeira de Coluna NEWTON Estrutura de Ferro Fundido ; Motor monofásico de 1/2 cv ; funcionando perfeitamente")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300.00</t>
        </is>
      </c>
    </row>
    <row collapsed="false" customFormat="false" customHeight="false" hidden="false" ht="12.1" outlineLevel="0" r="65">
      <c r="A65" s="5" t="s">
        <f>=HYPERLINK("https://rossileiloes.com.br/lote/detalhe/219419", "054")</f>
      </c>
      <c r="B65" s="4" t="s">
        <f>=HYPERLINK("https://rossileiloes.com.br/lote/detalhe/219419", "[ VÍDEOS ] Triturador de FACAS com motor de 7,5 cv trifásico 400 mm")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9.800,00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=HYPERLINK("https://rossileiloes.com.br/lote/detalhe/218228", "055")</f>
      </c>
      <c r="B66" s="4" t="s">
        <f>=HYPERLINK("https://rossileiloes.com.br/lote/detalhe/218228", " 02 unidades - Rompedor de Escavadeira Hidráulica 1200/1500 kgs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=HYPERLINK("https://rossileiloes.com.br/lote/detalhe/218234", "056")</f>
      </c>
      <c r="B67" s="4" t="s">
        <f>=HYPERLINK("https://rossileiloes.com.br/lote/detalhe/218234", " Bomba d’água 10”x8” entrada e saída ( Motor indicado 60 cv 4 polos 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4.000,00</t>
        </is>
      </c>
      <c r="F67" s="4" t="inlineStr">
        <is>
          <t>450.00</t>
        </is>
      </c>
    </row>
    <row collapsed="false" customFormat="false" customHeight="false" hidden="false" ht="12.1" outlineLevel="0" r="68">
      <c r="A68" s="5" t="s">
        <f>=HYPERLINK("https://rossileiloes.com.br/lote/detalhe/219414", "057")</f>
      </c>
      <c r="B68" s="4" t="s">
        <f>=HYPERLINK("https://rossileiloes.com.br/lote/detalhe/219414", " Guincho p/ Construção Civil - Elevação 6 metros / Capacidade 300 kgs /Base 73x93 cm")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4.500,00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=HYPERLINK("https://rossileiloes.com.br/lote/detalhe/218294", "058")</f>
      </c>
      <c r="B69" s="4" t="s">
        <f>=HYPERLINK("https://rossileiloes.com.br/lote/detalhe/218294", "EMPILHADEIRA GOODSENSE MOD. FD35 -ANO 2012 -  3,5 TON. - DIESEL")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40.000,00</t>
        </is>
      </c>
      <c r="F69" s="4" t="inlineStr">
        <is>
          <t>750.00</t>
        </is>
      </c>
    </row>
    <row collapsed="false" customFormat="false" customHeight="false" hidden="false" ht="12.1" outlineLevel="0" r="70">
      <c r="A70" s="5" t="s">
        <f>=HYPERLINK("https://rossileiloes.com.br/lote/detalhe/218246", "059")</f>
      </c>
      <c r="B70" s="4" t="s">
        <f>=HYPERLINK("https://rossileiloes.com.br/lote/detalhe/218246", " Rolamento SKF (NOVO) 23248 CCK/W33 Marca SKF  240 mm interno  440 mm  160 mm  105 kgs")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15.000,00</t>
        </is>
      </c>
      <c r="F70" s="4" t="inlineStr">
        <is>
          <t>750.00</t>
        </is>
      </c>
    </row>
    <row collapsed="false" customFormat="false" customHeight="false" hidden="false" ht="12.1" outlineLevel="0" r="71">
      <c r="A71" s="5" t="s">
        <f>=HYPERLINK("https://rossileiloes.com.br/lote/detalhe/218248", "060")</f>
      </c>
      <c r="B71" s="4" t="s">
        <f>=HYPERLINK("https://rossileiloes.com.br/lote/detalhe/218248", "Aprox. 17 unidades - Válvulas Borboleta 4” SEDE DE INOX")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3.500,00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=HYPERLINK("https://rossileiloes.com.br/lote/detalhe/218226", "061")</f>
      </c>
      <c r="B72" s="4" t="s">
        <f>=HYPERLINK("https://rossileiloes.com.br/lote/detalhe/218226", " Tanque de aço carbono 10 m3 Médias 3,6x 1,80 metros")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5.000,00</t>
        </is>
      </c>
      <c r="F72" s="4" t="inlineStr">
        <is>
          <t>450.00</t>
        </is>
      </c>
    </row>
    <row collapsed="false" customFormat="false" customHeight="false" hidden="false" ht="12.1" outlineLevel="0" r="73">
      <c r="A73" s="5" t="s">
        <f>=HYPERLINK("https://rossileiloes.com.br/lote/detalhe/218230", "062")</f>
      </c>
      <c r="B73" s="4" t="s">
        <f>=HYPERLINK("https://rossileiloes.com.br/lote/detalhe/218230", " Trator Valtra Valmet 985 Cabinado ; Ar condicionado; 110 cv ; ano 98 4x4 Kit PAD")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75.000,00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=HYPERLINK("https://rossileiloes.com.br/lote/detalhe/218223", "063")</f>
      </c>
      <c r="B74" s="4" t="s">
        <f>=HYPERLINK("https://rossileiloes.com.br/lote/detalhe/218223", " Caçamba Fora de Estrada 5 tons 3200x3700x5200")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11.000,00</t>
        </is>
      </c>
      <c r="F74" s="4" t="inlineStr">
        <is>
          <t>750.00</t>
        </is>
      </c>
    </row>
    <row collapsed="false" customFormat="false" customHeight="false" hidden="false" ht="12.1" outlineLevel="0" r="75">
      <c r="A75" s="5" t="s">
        <f>=HYPERLINK("https://rossileiloes.com.br/lote/detalhe/218244", "064")</f>
      </c>
      <c r="B75" s="4" t="s">
        <f>=HYPERLINK("https://rossileiloes.com.br/lote/detalhe/218244", " Unidade Hidráulica FLUIPRESS 1500 litros ; Acompanha Bombas Hidráulicas; s/ motor")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24.000,00</t>
        </is>
      </c>
      <c r="F75" s="4" t="inlineStr">
        <is>
          <t>550.00</t>
        </is>
      </c>
    </row>
    <row collapsed="false" customFormat="false" customHeight="false" hidden="false" ht="12.1" outlineLevel="0" r="76">
      <c r="A76" s="5" t="s">
        <f>=HYPERLINK("https://rossileiloes.com.br/lote/detalhe/218238", "065")</f>
      </c>
      <c r="B76" s="4" t="s">
        <f>=HYPERLINK("https://rossileiloes.com.br/lote/detalhe/218238", " Escarificador de patrola 140-B Ideal p trator esteira D-4 E")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6.000,00</t>
        </is>
      </c>
      <c r="F76" s="4" t="inlineStr">
        <is>
          <t>450.00</t>
        </is>
      </c>
    </row>
    <row collapsed="false" customFormat="false" customHeight="false" hidden="false" ht="12.1" outlineLevel="0" r="77">
      <c r="A77" s="5" t="s">
        <f>=HYPERLINK("https://rossileiloes.com.br/lote/detalhe/218247", "066")</f>
      </c>
      <c r="B77" s="4" t="s">
        <f>=HYPERLINK("https://rossileiloes.com.br/lote/detalhe/218247", " Britador MARUMBY 20 ( 30x20) com Motoredutor de 10 cv trifásico")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19.000,00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=HYPERLINK("https://rossileiloes.com.br/lote/detalhe/218224", "067")</f>
      </c>
      <c r="B78" s="4" t="s">
        <f>=HYPERLINK("https://rossileiloes.com.br/lote/detalhe/218224", " Filtro regulador de pressão PARKER 1” P3YEA18GSABNHN")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=HYPERLINK("https://rossileiloes.com.br/lote/detalhe/218237", "068")</f>
      </c>
      <c r="B79" s="4" t="s">
        <f>=HYPERLINK("https://rossileiloes.com.br/lote/detalhe/218237", " 3 unidades - Lubrificador PARKER 1/2” ( novos)")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=HYPERLINK("https://rossileiloes.com.br/lote/detalhe/218240", "069")</f>
      </c>
      <c r="B80" s="4" t="s">
        <f>=HYPERLINK("https://rossileiloes.com.br/lote/detalhe/218240", " 02 unidades - Regulador de pressão 20 Bar PARKER 3568 2000S")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600,00</t>
        </is>
      </c>
      <c r="F80" s="4" t="inlineStr">
        <is>
          <t>350.00</t>
        </is>
      </c>
    </row>
    <row collapsed="false" customFormat="false" customHeight="false" hidden="false" ht="12.1" outlineLevel="0" r="81">
      <c r="A81" s="5" t="s">
        <f>=HYPERLINK("https://rossileiloes.com.br/lote/detalhe/218231", "070")</f>
      </c>
      <c r="B81" s="4" t="s">
        <f>=HYPERLINK("https://rossileiloes.com.br/lote/detalhe/218231", " 03 unidades - Copo metálico p/ Filtro PARKER 4218")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=HYPERLINK("https://rossileiloes.com.br/lote/detalhe/218249", "071")</f>
      </c>
      <c r="B82" s="4" t="s">
        <f>=HYPERLINK("https://rossileiloes.com.br/lote/detalhe/218249", " Purgador Termodinâmico SPIRAX SARCO 1/2” 01 Pistão pneumático 63x160 mm Lote c/ 03 purgadores  01 pistão pneumático")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375,00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=HYPERLINK("https://rossileiloes.com.br/lote/detalhe/218241", "072")</f>
      </c>
      <c r="B83" s="4" t="s">
        <f>=HYPERLINK("https://rossileiloes.com.br/lote/detalhe/218241", " Tanque de aço INOX 304 Vaporizador encamisado 3000 mil litros capacidade 1500 kgs peso aproximado")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12.500,00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=HYPERLINK("https://rossileiloes.com.br/lote/detalhe/218242", "073")</f>
      </c>
      <c r="B84" s="4" t="s">
        <f>=HYPERLINK("https://rossileiloes.com.br/lote/detalhe/218242", " Motobomba KSB MEGABLOC 40-200R ; Motor 20 cv 220/380/440 3530 rpm Weg")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6.000,00</t>
        </is>
      </c>
      <c r="F84" s="4" t="inlineStr">
        <is>
          <t>750.00</t>
        </is>
      </c>
    </row>
    <row collapsed="false" customFormat="false" customHeight="false" hidden="false" ht="12.1" outlineLevel="0" r="85">
      <c r="A85" s="5" t="s">
        <f>=HYPERLINK("https://rossileiloes.com.br/lote/detalhe/218235", "074")</f>
      </c>
      <c r="B85" s="4" t="s">
        <f>=HYPERLINK("https://rossileiloes.com.br/lote/detalhe/218235", " Empilhadeira a gás YALE LP 1479 capacidade 4,5 metros elevação Ano 2005")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41.750,00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=HYPERLINK("https://rossileiloes.com.br/lote/detalhe/218233", "075")</f>
      </c>
      <c r="B86" s="4" t="s">
        <f>=HYPERLINK("https://rossileiloes.com.br/lote/detalhe/218233", " Motor 20 cv trifásico Weg 4 polos 1750 rpm 220/380/440 v")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3.500,00</t>
        </is>
      </c>
      <c r="F86" s="4" t="inlineStr">
        <is>
          <t>350.00</t>
        </is>
      </c>
    </row>
    <row collapsed="false" customFormat="false" customHeight="false" hidden="false" ht="12.1" outlineLevel="0" r="87">
      <c r="A87" s="5" t="s">
        <f>=HYPERLINK("https://rossileiloes.com.br/lote/detalhe/218236", "076")</f>
      </c>
      <c r="B87" s="4" t="s">
        <f>=HYPERLINK("https://rossileiloes.com.br/lote/detalhe/218236", "[ VÍDEO ] Ponte Rolante. Comprimento total: 10,50. Altura e largura: 480x300. Sem a talha")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9.000,00</t>
        </is>
      </c>
      <c r="F87" s="4" t="inlineStr">
        <is>
          <t>550.00</t>
        </is>
      </c>
    </row>
    <row collapsed="false" customFormat="false" customHeight="false" hidden="false" ht="12.1" outlineLevel="0" r="88">
      <c r="A88" s="5" t="s">
        <f>=HYPERLINK("https://rossileiloes.com.br/lote/detalhe/219418", "077")</f>
      </c>
      <c r="B88" s="4" t="s">
        <f>=HYPERLINK("https://rossileiloes.com.br/lote/detalhe/219418", " [ VÍDEO ] Transformador de Média Frequência Marca REXROTH - TRANSFORMER TYP - 7800201001668 (23 kg) S1P 76,50 kVA")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8.900,00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=HYPERLINK("https://rossileiloes.com.br/lote/detalhe/218307", "078")</f>
      </c>
      <c r="B89" s="4" t="s">
        <f>=HYPERLINK("https://rossileiloes.com.br/lote/detalhe/218307", "[ VÍDEO ] Peneira Rotativa p Areia/ Mineração/ Sucatas Ferrosa e Cavaco de madeiras. Medidas: 6000x1000. Acompanha redutor e motor")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35.000,00</t>
        </is>
      </c>
      <c r="F89" s="4" t="inlineStr">
        <is>
          <t>350.00</t>
        </is>
      </c>
    </row>
    <row collapsed="false" customFormat="false" customHeight="false" hidden="false" ht="12.1" outlineLevel="0" r="90">
      <c r="A90" s="5" t="s">
        <f>=HYPERLINK("https://rossileiloes.com.br/lote/detalhe/218245", "079")</f>
      </c>
      <c r="B90" s="4" t="s">
        <f>=HYPERLINK("https://rossileiloes.com.br/lote/detalhe/218245", " Bomba Dosadora de Diafragma ORLITA com 03 saídas de INOX")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20.000,00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=HYPERLINK("https://rossileiloes.com.br/lote/detalhe/219416", "080")</f>
      </c>
      <c r="B91" s="4" t="s">
        <f>=HYPERLINK("https://rossileiloes.com.br/lote/detalhe/219416", "[ VÍDEO ] Máquina de Endireitar Arame/Tela de Alambrado Marca New Corte 2500 comprimento")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22.000,00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=HYPERLINK("https://rossileiloes.com.br/lote/detalhe/218232", "081")</f>
      </c>
      <c r="B92" s="4" t="s">
        <f>=HYPERLINK("https://rossileiloes.com.br/lote/detalhe/218232", " Compressor de ar DR-600 Ingersoll-Rand 125 Psi 750PCM Ano 1974 (Necessita de reparos 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19.000,00</t>
        </is>
      </c>
      <c r="F92" s="4" t="inlineStr">
        <is>
          <t>650.00</t>
        </is>
      </c>
    </row>
    <row collapsed="false" customFormat="false" customHeight="false" hidden="false" ht="12.1" outlineLevel="0" r="93">
      <c r="A93" s="5" t="s">
        <f>=HYPERLINK("https://rossileiloes.com.br/lote/detalhe/218239", "082")</f>
      </c>
      <c r="B93" s="4" t="s">
        <f>=HYPERLINK("https://rossileiloes.com.br/lote/detalhe/218239", " 02 unidades - Pulverizadores de Inox Pneumáticos com 50 bicos cada")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350.00</t>
        </is>
      </c>
    </row>
    <row collapsed="false" customFormat="false" customHeight="false" hidden="false" ht="12.1" outlineLevel="0" r="94">
      <c r="A94" s="5" t="s">
        <f>=HYPERLINK("https://rossileiloes.com.br/lote/detalhe/218250", "083")</f>
      </c>
      <c r="B94" s="4" t="s">
        <f>=HYPERLINK("https://rossileiloes.com.br/lote/detalhe/218250", " Moinho de Bolas 32 mil litros Medidas de 3,00 x 4,40 metros Acompanha motor de 100 cvRedutor de 1:49 Revestimento de sílica Sem carga de bolas")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75.000,00</t>
        </is>
      </c>
      <c r="F94" s="4" t="inlineStr">
        <is>
          <t>2000.00</t>
        </is>
      </c>
    </row>
    <row collapsed="false" customFormat="false" customHeight="false" hidden="false" ht="12.1" outlineLevel="0" r="95">
      <c r="A95" s="5" t="s">
        <f>=HYPERLINK("https://rossileiloes.com.br/lote/detalhe/219006", "084")</f>
      </c>
      <c r="B95" s="4" t="s">
        <f>=HYPERLINK("https://rossileiloes.com.br/lote/detalhe/219006", "[ VÍDEOS ] EMPILHADEIRA HYSTER 155 FORTIS 7 TON ANO 2014 DIESEL; TORRE 5,30  SEM DESLOCAMENTO DA TORRE; APROX. 550 HORAS (NÃO ACOMPANHA O EXTENSOR)")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150.000,00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=HYPERLINK("https://rossileiloes.com.br/lote/detalhe/218253", "085")</f>
      </c>
      <c r="B96" s="4" t="s">
        <f>=HYPERLINK("https://rossileiloes.com.br/lote/detalhe/218253", " Lixadeira de CINTA para Madeira. Motor 2 cv trifásico")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2.500,00</t>
        </is>
      </c>
      <c r="F96" s="4" t="inlineStr">
        <is>
          <t>350.00</t>
        </is>
      </c>
    </row>
    <row collapsed="false" customFormat="false" customHeight="false" hidden="false" ht="12.1" outlineLevel="0" r="97">
      <c r="A97" s="5" t="s">
        <f>=HYPERLINK("https://rossileiloes.com.br/lote/detalhe/218254", "086")</f>
      </c>
      <c r="B97" s="4" t="s">
        <f>=HYPERLINK("https://rossileiloes.com.br/lote/detalhe/218254", " Lote contendo facas , contra facas , suporte de facas e parafusos de grande porte para picadores de madeira -.Aprox. 2.000 kgs")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14.000,00</t>
        </is>
      </c>
      <c r="F97" s="4" t="inlineStr">
        <is>
          <t>550.00</t>
        </is>
      </c>
    </row>
    <row collapsed="false" customFormat="false" customHeight="false" hidden="false" ht="12.1" outlineLevel="0" r="98">
      <c r="A98" s="5" t="s">
        <f>=HYPERLINK("https://rossileiloes.com.br/lote/detalhe/218251", "087")</f>
      </c>
      <c r="B98" s="4" t="s">
        <f>=HYPERLINK("https://rossileiloes.com.br/lote/detalhe/218251", " 13 unidades - Lote de REDUTORES de velocidade com diversas reduções e tamanho")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40.000,00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=HYPERLINK("https://rossileiloes.com.br/lote/detalhe/218252", "089")</f>
      </c>
      <c r="B99" s="4" t="s">
        <f>=HYPERLINK("https://rossileiloes.com.br/lote/detalhe/218252", " Mesa vibratória Separadora de INOX sem motor")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3.500,00</t>
        </is>
      </c>
      <c r="F99" s="4" t="inlineStr">
        <is>
          <t>350.00</t>
        </is>
      </c>
    </row>
    <row collapsed="false" customFormat="false" customHeight="false" hidden="false" ht="12.1" outlineLevel="0" r="100">
      <c r="A100" s="5" t="s">
        <f>=HYPERLINK("https://rossileiloes.com.br/lote/detalhe/218255", "090")</f>
      </c>
      <c r="B100" s="4" t="s">
        <f>=HYPERLINK("https://rossileiloes.com.br/lote/detalhe/218255", "[ VÍDEO ] Tanque AÇO INOX 304. Altura: 5,50 Altura. Diametro: 3,10. Aprox. 40 mil litros")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27.500,00</t>
        </is>
      </c>
      <c r="F100" s="4" t="inlineStr">
        <is>
          <t>750.00</t>
        </is>
      </c>
    </row>
    <row collapsed="false" customFormat="false" customHeight="false" hidden="false" ht="12.1" outlineLevel="0" r="101">
      <c r="A101" s="5" t="s">
        <f>=HYPERLINK("https://rossileiloes.com.br/lote/detalhe/218256", "091")</f>
      </c>
      <c r="B101" s="4" t="s">
        <f>=HYPERLINK("https://rossileiloes.com.br/lote/detalhe/218256", " 04 unidades - Motovibradores de 4,3 cv e acessórios Placas e diversos")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5.000,00</t>
        </is>
      </c>
      <c r="F101" s="4" t="inlineStr">
        <is>
          <t>350.00</t>
        </is>
      </c>
    </row>
    <row collapsed="false" customFormat="false" customHeight="false" hidden="false" ht="12.1" outlineLevel="0" r="102">
      <c r="A102" s="5" t="s">
        <f>=HYPERLINK("https://rossileiloes.com.br/lote/detalhe/218310", "092")</f>
      </c>
      <c r="B102" s="4" t="s">
        <f>=HYPERLINK("https://rossileiloes.com.br/lote/detalhe/218310", "[ VÍDEOS ] Máquina de BLOCOS Automática/Hidraulica 14x19x39 mm de medida dos blocos")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37.000,00</t>
        </is>
      </c>
      <c r="F102" s="4" t="inlineStr">
        <is>
          <t>300.00</t>
        </is>
      </c>
    </row>
    <row collapsed="false" customFormat="false" customHeight="false" hidden="false" ht="12.1" outlineLevel="0" r="103">
      <c r="A103" s="5" t="s">
        <f>=HYPERLINK("https://rossileiloes.com.br/lote/detalhe/218257", "093")</f>
      </c>
      <c r="B103" s="4" t="s">
        <f>=HYPERLINK("https://rossileiloes.com.br/lote/detalhe/218257", " Redutor de velocidade 1:12 redução")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12.500,00</t>
        </is>
      </c>
      <c r="F103" s="4" t="inlineStr">
        <is>
          <t>750.00</t>
        </is>
      </c>
    </row>
    <row collapsed="false" customFormat="false" customHeight="false" hidden="false" ht="12.1" outlineLevel="0" r="104">
      <c r="A104" s="5" t="s">
        <f>=HYPERLINK("https://rossileiloes.com.br/lote/detalhe/219415", "094")</f>
      </c>
      <c r="B104" s="4" t="s">
        <f>=HYPERLINK("https://rossileiloes.com.br/lote/detalhe/219415", " Guilhotina Corte Chapas Marca Newton Capacidade de corte 2050x5 mm")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21.000,00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=HYPERLINK("https://rossileiloes.com.br/lote/detalhe/218258", "095")</f>
      </c>
      <c r="B105" s="4" t="s">
        <f>=HYPERLINK("https://rossileiloes.com.br/lote/detalhe/218258", "[ VÍDEOS ] Silo para concreto (cimento) 100 toneladas  9x3,30 metros. Aprox. 75 mil litros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35.000,00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=HYPERLINK("https://rossileiloes.com.br/lote/detalhe/218183", "096")</f>
      </c>
      <c r="B106" s="4" t="s">
        <f>=HYPERLINK("https://rossileiloes.com.br/lote/detalhe/218183", "12 unidades - Portões ( NOVOS) de aço carbono com as seguintes medidas 2900x3530 mm cada.")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30.000,00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=HYPERLINK("https://rossileiloes.com.br/lote/detalhe/218312", "097")</f>
      </c>
      <c r="B107" s="4" t="s">
        <f>=HYPERLINK("https://rossileiloes.com.br/lote/detalhe/218312", "[ VÍDEO ] GERADOR DE ENERGIA 12 KVA DIESEL - FUNCIONANDO CONFORME FOTOS E VIDEO")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8.000,00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=HYPERLINK("https://rossileiloes.com.br/lote/detalhe/218268", "098")</f>
      </c>
      <c r="B108" s="4" t="s">
        <f>=HYPERLINK("https://rossileiloes.com.br/lote/detalhe/218268", "[ VÍDEO ] Peneira Rotativa p Areia c/ motor 20 cv 4 polos 220/380 - Redutor 1:35 H23 nas medidas de 6000x1500 mm")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135.000,00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=HYPERLINK("https://rossileiloes.com.br/lote/detalhe/218313", "099")</f>
      </c>
      <c r="B109" s="4" t="s">
        <f>=HYPERLINK("https://rossileiloes.com.br/lote/detalhe/218313", "[ VÍDEO ] Roscas transportadoras aço carbono")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9.500,00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=HYPERLINK("https://rossileiloes.com.br/lote/detalhe/219417", "100")</f>
      </c>
      <c r="B110" s="4" t="s">
        <f>=HYPERLINK("https://rossileiloes.com.br/lote/detalhe/219417", " Dobradeira de Chapas NEWTON Capacidade de dobra 2050 mm comprimento chapa 20/25 toneladas Ano 1994")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38.000,00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=HYPERLINK("https://rossileiloes.com.br/lote/detalhe/219421", "101")</f>
      </c>
      <c r="B111" s="4" t="s">
        <f>=HYPERLINK("https://rossileiloes.com.br/lote/detalhe/219421", "[ VÍDEO ] Dobradeira Hidráulica IMAG de chapas Marca IMAG Modelo PVM 30 40 Comprimento 3000 mm Ano 05/2005 Capacidade de dobra 3,2 mm")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45.000,00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=HYPERLINK("https://rossileiloes.com.br/lote/detalhe/218262", "102")</f>
      </c>
      <c r="B112" s="4" t="s">
        <f>=HYPERLINK("https://rossileiloes.com.br/lote/detalhe/218262", " Motobomba GRUNDFOS DANFOSS 20 cv 3528 rpm ( NOVA SEM USO)")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12.000,00</t>
        </is>
      </c>
      <c r="F112" s="4" t="inlineStr">
        <is>
          <t>550.00</t>
        </is>
      </c>
    </row>
    <row collapsed="false" customFormat="false" customHeight="false" hidden="false" ht="12.1" outlineLevel="0" r="113">
      <c r="A113" s="5" t="s">
        <f>=HYPERLINK("https://rossileiloes.com.br/lote/detalhe/218265", "103")</f>
      </c>
      <c r="B113" s="4" t="s">
        <f>=HYPERLINK("https://rossileiloes.com.br/lote/detalhe/218265", " Bomba de INOX p Massa de Papel e Serragem ; Sem motor")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17.000,00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=HYPERLINK("https://rossileiloes.com.br/lote/detalhe/218266", "104")</f>
      </c>
      <c r="B114" s="4" t="s">
        <f>=HYPERLINK("https://rossileiloes.com.br/lote/detalhe/218266", " Válvulas Angular de 6” e 3” respectivamente Aço carbono")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1.800,00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=HYPERLINK("https://rossileiloes.com.br/lote/detalhe/218264", "105")</f>
      </c>
      <c r="B115" s="4" t="s">
        <f>=HYPERLINK("https://rossileiloes.com.br/lote/detalhe/218264", " Válvulas MAXON p/ Gás 4” 02 unidades ( pouco uso , revisadas 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3.200,00</t>
        </is>
      </c>
      <c r="F115" s="4" t="inlineStr">
        <is>
          <t>350.00</t>
        </is>
      </c>
    </row>
    <row collapsed="false" customFormat="false" customHeight="false" hidden="false" ht="12.1" outlineLevel="0" r="116">
      <c r="A116" s="5" t="s">
        <f>=HYPERLINK("https://rossileiloes.com.br/lote/detalhe/219422", "106")</f>
      </c>
      <c r="B116" s="4" t="s">
        <f>=HYPERLINK("https://rossileiloes.com.br/lote/detalhe/219422", " Guilhotina p Chapas ROCCO Marca ROCCO Modelo T Capacidade 2050 X 2,5 mm")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21.000,00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=HYPERLINK("https://rossileiloes.com.br/lote/detalhe/219420", "107")</f>
      </c>
      <c r="B117" s="4" t="s">
        <f>=HYPERLINK("https://rossileiloes.com.br/lote/detalhe/219420", " Prensa Excêntrica MSL 65 TONS Marca MSL METALÚRGICA SOUZA")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58.000,00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=HYPERLINK("https://rossileiloes.com.br/lote/detalhe/218267", "109")</f>
      </c>
      <c r="B118" s="4" t="s">
        <f>=HYPERLINK("https://rossileiloes.com.br/lote/detalhe/218267", "[ VÍDEO ] 04 unidades - Motores Elétrico ANTI EXPLOSÃO BLINDADOS WEG. Veja especificações")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7.500,00</t>
        </is>
      </c>
      <c r="F118" s="4" t="inlineStr">
        <is>
          <t>350.00</t>
        </is>
      </c>
    </row>
    <row collapsed="false" customFormat="false" customHeight="false" hidden="false" ht="12.1" outlineLevel="0" r="119">
      <c r="A119" s="5" t="s">
        <f>=HYPERLINK("https://rossileiloes.com.br/lote/detalhe/218274", "110")</f>
      </c>
      <c r="B119" s="4" t="s">
        <f>=HYPERLINK("https://rossileiloes.com.br/lote/detalhe/218274", " 02 Conjuntos de Jato de granalhas ( sem compressor)")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11.000,00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=HYPERLINK("https://rossileiloes.com.br/lote/detalhe/218271", "111")</f>
      </c>
      <c r="B120" s="4" t="s">
        <f>=HYPERLINK("https://rossileiloes.com.br/lote/detalhe/218271", "[ VÍDEO ] Envasadora de líquidos com 12 Bicos ; motor e acionamento INOX")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10.000,00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=HYPERLINK("https://rossileiloes.com.br/lote/detalhe/218269", "112")</f>
      </c>
      <c r="B121" s="4" t="s">
        <f>=HYPERLINK("https://rossileiloes.com.br/lote/detalhe/218269", " Vassoura Varredora Motorizada COMAC ( necessita de reparos)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10.000,00</t>
        </is>
      </c>
      <c r="F121" s="4" t="inlineStr">
        <is>
          <t>300.00</t>
        </is>
      </c>
    </row>
    <row collapsed="false" customFormat="false" customHeight="false" hidden="false" ht="12.1" outlineLevel="0" r="122">
      <c r="A122" s="5" t="s">
        <f>=HYPERLINK("https://rossileiloes.com.br/lote/detalhe/218270", "113")</f>
      </c>
      <c r="B122" s="4" t="s">
        <f>=HYPERLINK("https://rossileiloes.com.br/lote/detalhe/218270", " Rosca Transportadora Helicoidal de INOX 304. Medidas 9 metros de comprimento, 50 cm de diâmetro. Peso aproximado 2500 Kgs. Com acessórios conforme fotos")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22.000,00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=HYPERLINK("https://rossileiloes.com.br/lote/detalhe/218275", "114")</f>
      </c>
      <c r="B123" s="4" t="s">
        <f>=HYPERLINK("https://rossileiloes.com.br/lote/detalhe/218275", " Exaustor Soprador MZ VP 560/P 3300 rpm trifásico 220/380 v 4,6 kw ( 6 cv )")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2.500,00</t>
        </is>
      </c>
      <c r="F123" s="4" t="inlineStr">
        <is>
          <t>300.00</t>
        </is>
      </c>
    </row>
    <row collapsed="false" customFormat="false" customHeight="false" hidden="false" ht="12.1" outlineLevel="0" r="124">
      <c r="A124" s="5" t="s">
        <f>=HYPERLINK("https://rossileiloes.com.br/lote/detalhe/218272", "116")</f>
      </c>
      <c r="B124" s="4" t="s">
        <f>=HYPERLINK("https://rossileiloes.com.br/lote/detalhe/218272", "[ VÍDEO ] Motoniveladora (PATROLA) New Holland Modelo FG85/ Ano 95 TRANSMISSÃO 28000/06 Pneus novos")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135.000,00</t>
        </is>
      </c>
      <c r="F124" s="4" t="inlineStr">
        <is>
          <t>750.00</t>
        </is>
      </c>
    </row>
    <row collapsed="false" customFormat="false" customHeight="false" hidden="false" ht="12.1" outlineLevel="0" r="125">
      <c r="A125" s="5" t="s">
        <f>=HYPERLINK("https://rossileiloes.com.br/lote/detalhe/218273", "117")</f>
      </c>
      <c r="B125" s="4" t="s">
        <f>=HYPERLINK("https://rossileiloes.com.br/lote/detalhe/218273", "[ VÍDEO ] Aprox. 10 unidades - Válvulas Industriais diversas")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2.900,00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=HYPERLINK("https://rossileiloes.com.br/lote/detalhe/218280", "118")</f>
      </c>
      <c r="B126" s="4" t="s">
        <f>=HYPERLINK("https://rossileiloes.com.br/lote/detalhe/218280", " 09 unidades - Buchas p/ Rolamentos Eixo 340 mm Modelo GGL HM 3172")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2.800,00</t>
        </is>
      </c>
      <c r="F126" s="4" t="inlineStr">
        <is>
          <t>300.00</t>
        </is>
      </c>
    </row>
    <row collapsed="false" customFormat="false" customHeight="false" hidden="false" ht="12.1" outlineLevel="0" r="127">
      <c r="A127" s="5" t="s">
        <f>=HYPERLINK("https://rossileiloes.com.br/lote/detalhe/218276", "119")</f>
      </c>
      <c r="B127" s="4" t="s">
        <f>=HYPERLINK("https://rossileiloes.com.br/lote/detalhe/218276", " [ LANCES POR UNIDADE ] 50 unidades - Dormentes de concreto ferroviário. Aprox. 280 kgs. Medidas: 2200x300x280 mm. Para Arrimo, Contenção, Cerca e outros fins.")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25,00</t>
        </is>
      </c>
      <c r="F127" s="4" t="inlineStr">
        <is>
          <t>0.50</t>
        </is>
      </c>
    </row>
    <row collapsed="false" customFormat="false" customHeight="false" hidden="false" ht="12.1" outlineLevel="0" r="128">
      <c r="A128" s="5" t="s">
        <f>=HYPERLINK("https://rossileiloes.com.br/lote/detalhe/218279", "120")</f>
      </c>
      <c r="B128" s="4" t="s">
        <f>=HYPERLINK("https://rossileiloes.com.br/lote/detalhe/218279", " [ LANCES POR UNIDADE ] 100 unidades - Dormentes de concreto ferroviário. Aprox. 280 kgs. Medidas: 2200x300x280 mm. Para Arrimo, Contenção, Cerca e outros fins.")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25,00</t>
        </is>
      </c>
      <c r="F128" s="4" t="inlineStr">
        <is>
          <t>0.50</t>
        </is>
      </c>
    </row>
    <row collapsed="false" customFormat="false" customHeight="false" hidden="false" ht="12.1" outlineLevel="0" r="129">
      <c r="A129" s="5" t="s">
        <f>=HYPERLINK("https://rossileiloes.com.br/lote/detalhe/218277", "121")</f>
      </c>
      <c r="B129" s="4" t="s">
        <f>=HYPERLINK("https://rossileiloes.com.br/lote/detalhe/218277", " [ LANCES POR UNIDADE ] 150 unidades - Dormentes de concreto ferroviário. Aprox. 280 kgs. Medidas: 2200x300x280 mm. Para Arrimo, Contenção, Cerca e outros fins.")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25,00</t>
        </is>
      </c>
      <c r="F129" s="4" t="inlineStr">
        <is>
          <t>0.50</t>
        </is>
      </c>
    </row>
    <row collapsed="false" customFormat="false" customHeight="false" hidden="false" ht="12.1" outlineLevel="0" r="130">
      <c r="A130" s="5" t="s">
        <f>=HYPERLINK("https://rossileiloes.com.br/lote/detalhe/218278", "122")</f>
      </c>
      <c r="B130" s="4" t="s">
        <f>=HYPERLINK("https://rossileiloes.com.br/lote/detalhe/218278", " [ LANCES POR UNIDADE ] 200 unidades - Dormentes de concreto ferroviário. Aprox. 280 kgs. Medidas: 2200x300x280 mm. Para Arrimo, Contenção, Cerca e outros fins.")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25,00</t>
        </is>
      </c>
      <c r="F130" s="4" t="inlineStr">
        <is>
          <t>0.50</t>
        </is>
      </c>
    </row>
    <row collapsed="false" customFormat="false" customHeight="false" hidden="false" ht="12.1" outlineLevel="0" r="131">
      <c r="A131" s="5" t="s">
        <f>=HYPERLINK("https://rossileiloes.com.br/lote/detalhe/218282", "126")</f>
      </c>
      <c r="B131" s="4" t="s">
        <f>=HYPERLINK("https://rossileiloes.com.br/lote/detalhe/218282", " Túnel de encolhimento para garrafas PET - Equipamento funcionando")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5.000,00</t>
        </is>
      </c>
      <c r="F131" s="4" t="inlineStr">
        <is>
          <t>350.00</t>
        </is>
      </c>
    </row>
    <row collapsed="false" customFormat="false" customHeight="false" hidden="false" ht="12.1" outlineLevel="0" r="132">
      <c r="A132" s="5" t="s">
        <f>=HYPERLINK("https://rossileiloes.com.br/lote/detalhe/218284", "127")</f>
      </c>
      <c r="B132" s="4" t="s">
        <f>=HYPERLINK("https://rossileiloes.com.br/lote/detalhe/218284", " Redutor de velocidade TRANSMOTECNICA Redução 1:31,50")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6.000,00</t>
        </is>
      </c>
      <c r="F132" s="4" t="inlineStr">
        <is>
          <t>350.00</t>
        </is>
      </c>
    </row>
    <row collapsed="false" customFormat="false" customHeight="false" hidden="false" ht="12.1" outlineLevel="0" r="133">
      <c r="A133" s="5" t="s">
        <f>=HYPERLINK("https://rossileiloes.com.br/lote/detalhe/218281", "130")</f>
      </c>
      <c r="B133" s="4" t="s">
        <f>=HYPERLINK("https://rossileiloes.com.br/lote/detalhe/218281", " Garra Sucateira Hidráulica com 5 garras. Funcionando")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15.000,00</t>
        </is>
      </c>
      <c r="F133" s="4" t="inlineStr">
        <is>
          <t>650.00</t>
        </is>
      </c>
    </row>
    <row collapsed="false" customFormat="false" customHeight="false" hidden="false" ht="12.1" outlineLevel="0" r="134">
      <c r="A134" s="5" t="s">
        <f>=HYPERLINK("https://rossileiloes.com.br/lote/detalhe/218283", "131")</f>
      </c>
      <c r="B134" s="4" t="s">
        <f>=HYPERLINK("https://rossileiloes.com.br/lote/detalhe/218283", " Extrusora para Grãos ALLIANCE. Modelo ALPE 500 E")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7.500,00</t>
        </is>
      </c>
      <c r="F134" s="4" t="inlineStr">
        <is>
          <t>750.00</t>
        </is>
      </c>
    </row>
    <row collapsed="false" customFormat="false" customHeight="false" hidden="false" ht="12.1" outlineLevel="0" r="135">
      <c r="A135" s="5" t="s">
        <f>=HYPERLINK("https://rossileiloes.com.br/lote/detalhe/218288", "132")</f>
      </c>
      <c r="B135" s="4" t="s">
        <f>=HYPERLINK("https://rossileiloes.com.br/lote/detalhe/218288", " Misturador de produtos Dimensões 0.90x1,82x0,94 - 1,45 m3 Da pra produzir 6,00 a 8,00 ton / hora - Sistema de baleada.")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28.000,00</t>
        </is>
      </c>
      <c r="F135" s="4" t="inlineStr">
        <is>
          <t>450.00</t>
        </is>
      </c>
    </row>
    <row collapsed="false" customFormat="false" customHeight="false" hidden="false" ht="12.1" outlineLevel="0" r="136">
      <c r="A136" s="5" t="s">
        <f>=HYPERLINK("https://rossileiloes.com.br/lote/detalhe/218289", "133")</f>
      </c>
      <c r="B136" s="4" t="s">
        <f>=HYPERLINK("https://rossileiloes.com.br/lote/detalhe/218289", " Moinho de BOLA contínuo com Revestimento de Borracha  Redutor Falk 1:4.483 de redução  1,70x1,50 metros ( dimensões)")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120.000,00</t>
        </is>
      </c>
      <c r="F136" s="4" t="inlineStr">
        <is>
          <t>750.00</t>
        </is>
      </c>
    </row>
    <row collapsed="false" customFormat="false" customHeight="false" hidden="false" ht="12.1" outlineLevel="0" r="137">
      <c r="A137" s="5" t="s">
        <f>=HYPERLINK("https://rossileiloes.com.br/lote/detalhe/218285", "136")</f>
      </c>
      <c r="B137" s="4" t="s">
        <f>=HYPERLINK("https://rossileiloes.com.br/lote/detalhe/218285", " [ LANCES POR KG ] 22 unidades no LOTE com peso aproximado total de 12.100 kgs - Cilindros de ROTOGRAVURA CROMADOS P/ indústria Papeleira nas seguintes medidas:2300 mm comprimento 400 mm diâmetro 550 kgs aproximado cada ( conforme marcado na peça)")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4,00</t>
        </is>
      </c>
      <c r="F137" s="4" t="inlineStr">
        <is>
          <t>0.50</t>
        </is>
      </c>
    </row>
    <row collapsed="false" customFormat="false" customHeight="false" hidden="false" ht="12.1" outlineLevel="0" r="138">
      <c r="A138" s="5" t="s">
        <f>=HYPERLINK("https://rossileiloes.com.br/lote/detalhe/218286", "137")</f>
      </c>
      <c r="B138" s="4" t="s">
        <f>=HYPERLINK("https://rossileiloes.com.br/lote/detalhe/218286", " Tanque p Abastecimento de combustíveis, 10 mil litros capacidade, completo com bomba de engrenagem/motor e mangueiras de abastecimento, SEMINOVO")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28.000,00</t>
        </is>
      </c>
      <c r="F138" s="4" t="inlineStr">
        <is>
          <t>3350.00</t>
        </is>
      </c>
    </row>
    <row collapsed="false" customFormat="false" customHeight="false" hidden="false" ht="12.1" outlineLevel="0" r="139">
      <c r="A139" s="5" t="s">
        <f>=HYPERLINK("https://rossileiloes.com.br/lote/detalhe/218290", "139")</f>
      </c>
      <c r="B139" s="4" t="s">
        <f>=HYPERLINK("https://rossileiloes.com.br/lote/detalhe/218290", " 20 unidades - Curvas schedule 40 raio Longo 6”")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3.600,00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=HYPERLINK("https://rossileiloes.com.br/lote/detalhe/218287", "140")</f>
      </c>
      <c r="B140" s="4" t="s">
        <f>=HYPERLINK("https://rossileiloes.com.br/lote/detalhe/218287", " Transformador 30 KVA HEVT-DUTY T2H30S 480 v 208/120")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2.500,00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=HYPERLINK("https://rossileiloes.com.br/lote/detalhe/218291", "141")</f>
      </c>
      <c r="B141" s="4" t="s">
        <f>=HYPERLINK("https://rossileiloes.com.br/lote/detalhe/218291", " 02 unidades - Mancais SKF SSNHD 530 com rolamentos completo")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1.000,00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=HYPERLINK("https://rossileiloes.com.br/lote/detalhe/218295", "142")</f>
      </c>
      <c r="B142" s="4" t="s">
        <f>=HYPERLINK("https://rossileiloes.com.br/lote/detalhe/218295", "[ VÍDEO ] Exaustor com motor de 20 cv trifásico 4 polos 1750 rpm")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5.000,00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=HYPERLINK("https://rossileiloes.com.br/lote/detalhe/218297", "143")</f>
      </c>
      <c r="B143" s="4" t="s">
        <f>=HYPERLINK("https://rossileiloes.com.br/lote/detalhe/218297", " 02 Motoredutores SEW EURODRIVE 15 cv trifásico 1740 rpm / Redução de 1: 16,17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8.500,00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=HYPERLINK("https://rossileiloes.com.br/lote/detalhe/218296", "145")</f>
      </c>
      <c r="B144" s="4" t="s">
        <f>=HYPERLINK("https://rossileiloes.com.br/lote/detalhe/218296", " Bomba de INOX p/ alimentos/ produtos químicos em geral Recalque de 3,50 P cisterna")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7.200,00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=HYPERLINK("https://rossileiloes.com.br/lote/detalhe/218300", "146")</f>
      </c>
      <c r="B145" s="4" t="s">
        <f>=HYPERLINK("https://rossileiloes.com.br/lote/detalhe/218300", " 08 - unidades Caixas Metálicas P/ Armazenamento diversos. Medidas 1200x1000x860 mm")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6.000,00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=HYPERLINK("https://rossileiloes.com.br/lote/detalhe/218301", "148")</f>
      </c>
      <c r="B146" s="4" t="s">
        <f>=HYPERLINK("https://rossileiloes.com.br/lote/detalhe/218301", "[ VÍDEO ] Compressor Parafuso ATLAS COPCO GE55 Motor 60 cv trifásico")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32.000,00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=HYPERLINK("https://rossileiloes.com.br/lote/detalhe/218314", "149")</f>
      </c>
      <c r="B147" s="4" t="s">
        <f>=HYPERLINK("https://rossileiloes.com.br/lote/detalhe/218314", " ACESSÓRIOS PARA SILO DE CONCRETO")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5.000,00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=HYPERLINK("https://rossileiloes.com.br/lote/detalhe/220182", "150")</f>
      </c>
      <c r="B148" s="4" t="s">
        <f>=HYPERLINK("https://rossileiloes.com.br/lote/detalhe/220182", "[ VÍDEO ] 04 Unidades - Bombas Helicoidais WEATHERFORD 5”")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18.000,00</t>
        </is>
      </c>
      <c r="F148" s="4" t="inlineStr">
        <is>
          <t>350.00</t>
        </is>
      </c>
    </row>
    <row collapsed="false" customFormat="false" customHeight="false" hidden="false" ht="12.1" outlineLevel="0" r="149">
      <c r="A149" s="5" t="s">
        <f>=HYPERLINK("https://rossileiloes.com.br/lote/detalhe/220183", "151")</f>
      </c>
      <c r="B149" s="4" t="s">
        <f>=HYPERLINK("https://rossileiloes.com.br/lote/detalhe/220183", " 02 Unidades - Peneiras Vibratórias MAVI  Acompanha Motovibradores cada equipamento Completa")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24.000,00</t>
        </is>
      </c>
      <c r="F149" s="4" t="inlineStr">
        <is>
          <t>350.00</t>
        </is>
      </c>
    </row>
    <row collapsed="false" customFormat="false" customHeight="false" hidden="false" ht="12.1" outlineLevel="0" r="150">
      <c r="A150" s="5" t="s">
        <f>=HYPERLINK("https://rossileiloes.com.br/lote/detalhe/220184", "152")</f>
      </c>
      <c r="B150" s="4" t="s">
        <f>=HYPERLINK("https://rossileiloes.com.br/lote/detalhe/220184", " [ VÍDEO ] 38 Unidades - Mancais Diversos Tamanhos: Modelos e marcas")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3.900,00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=HYPERLINK("https://rossileiloes.com.br/lote/detalhe/220185", "153")</f>
      </c>
      <c r="B151" s="4" t="s">
        <f>=HYPERLINK("https://rossileiloes.com.br/lote/detalhe/220185", " Cilindro Monolucido Aço Carbono 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80.000,00</t>
        </is>
      </c>
      <c r="F151" s="4" t="inlineStr">
        <is>
          <t>450.00</t>
        </is>
      </c>
    </row>
    <row collapsed="false" customFormat="false" customHeight="false" hidden="false" ht="12.1" outlineLevel="0" r="152">
      <c r="A152" s="5" t="s">
        <f>=HYPERLINK("https://rossileiloes.com.br/lote/detalhe/220188", "154")</f>
      </c>
      <c r="B152" s="4" t="s">
        <f>=HYPERLINK("https://rossileiloes.com.br/lote/detalhe/220188", " [ VÍDEO ] 02 Unidades - Bombas Centrífugas INOX")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9.500,00</t>
        </is>
      </c>
      <c r="F152" s="4" t="inlineStr">
        <is>
          <t>350.00</t>
        </is>
      </c>
    </row>
    <row collapsed="false" customFormat="false" customHeight="false" hidden="false" ht="12.1" outlineLevel="0" r="153">
      <c r="A153" s="5" t="s">
        <f>=HYPERLINK("https://rossileiloes.com.br/lote/detalhe/220187", "155")</f>
      </c>
      <c r="B153" s="4" t="s">
        <f>=HYPERLINK("https://rossileiloes.com.br/lote/detalhe/220187", "[ VÍDEO ] Bomba de Mistura CELULOSE 10” REVISADA")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14.500,00</t>
        </is>
      </c>
      <c r="F153" s="4" t="inlineStr">
        <is>
          <t>350.00</t>
        </is>
      </c>
    </row>
    <row collapsed="false" customFormat="false" customHeight="false" hidden="false" ht="12.1" outlineLevel="0" r="154">
      <c r="A154" s="5" t="s">
        <f>=HYPERLINK("https://rossileiloes.com.br/lote/detalhe/220186", "156")</f>
      </c>
      <c r="B154" s="4" t="s">
        <f>=HYPERLINK("https://rossileiloes.com.br/lote/detalhe/220186", "[ VÌDEO ] Bomba de Mistura CELULOSE 12” REVISADA")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32.000,00</t>
        </is>
      </c>
      <c r="F154" s="4" t="inlineStr">
        <is>
          <t>550.00</t>
        </is>
      </c>
    </row>
    <row collapsed="false" customFormat="false" customHeight="false" hidden="false" ht="12.1" outlineLevel="0" r="155">
      <c r="A155" s="5" t="s">
        <f>=HYPERLINK("https://rossileiloes.com.br/lote/detalhe/220190", "157")</f>
      </c>
      <c r="B155" s="4" t="s">
        <f>=HYPERLINK("https://rossileiloes.com.br/lote/detalhe/220190", " Depurador de Massas")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23.000,00</t>
        </is>
      </c>
      <c r="F155" s="4" t="inlineStr">
        <is>
          <t>450.00</t>
        </is>
      </c>
    </row>
    <row collapsed="false" customFormat="false" customHeight="false" hidden="false" ht="12.1" outlineLevel="0" r="156">
      <c r="A156" s="5" t="s">
        <f>=HYPERLINK("https://rossileiloes.com.br/lote/detalhe/220195", "158")</f>
      </c>
      <c r="B156" s="4" t="s">
        <f>=HYPERLINK("https://rossileiloes.com.br/lote/detalhe/220195", "[ VÍDEO ] 8 unidades no lote com os Rotores - Cestos p/ Depuradores de Massa")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75.000,00</t>
        </is>
      </c>
      <c r="F156" s="4" t="inlineStr">
        <is>
          <t>1000.00</t>
        </is>
      </c>
    </row>
    <row collapsed="false" customFormat="false" customHeight="false" hidden="false" ht="12.1" outlineLevel="0" r="157">
      <c r="A157" s="5" t="s">
        <f>=HYPERLINK("https://rossileiloes.com.br/lote/detalhe/220199", "159")</f>
      </c>
      <c r="B157" s="4" t="s">
        <f>=HYPERLINK("https://rossileiloes.com.br/lote/detalhe/220199", " 02 - Unidades - Bombas Helicoidal INOX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3.200,00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=HYPERLINK("https://rossileiloes.com.br/lote/detalhe/220189", "160")</f>
      </c>
      <c r="B158" s="4" t="s">
        <f>=HYPERLINK("https://rossileiloes.com.br/lote/detalhe/220189", "[ VÍDEO ] 09 peças no conjunto - Mesa Plana Completa INOX")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175.000,00</t>
        </is>
      </c>
      <c r="F158" s="4" t="inlineStr">
        <is>
          <t>1000.00</t>
        </is>
      </c>
    </row>
    <row collapsed="false" customFormat="false" customHeight="false" hidden="false" ht="12.1" outlineLevel="0" r="159">
      <c r="A159" s="5" t="s">
        <f>=HYPERLINK("https://rossileiloes.com.br/lote/detalhe/220192", "161")</f>
      </c>
      <c r="B159" s="4" t="s">
        <f>=HYPERLINK("https://rossileiloes.com.br/lote/detalhe/220192", " Válvula Guilhotina DELBO 20” Sede de INOX")</f>
      </c>
      <c r="C159" s="4" t="inlineStr">
        <is>
          <t>Não vendido</t>
        </is>
      </c>
      <c r="D159" s="4" t="inlineStr">
        <is>
          <t>1</t>
        </is>
      </c>
      <c r="E159" s="5" t="inlineStr">
        <is>
          <t>9.000,00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=HYPERLINK("https://rossileiloes.com.br/lote/detalhe/220196", "162")</f>
      </c>
      <c r="B160" s="4" t="s">
        <f>=HYPERLINK("https://rossileiloes.com.br/lote/detalhe/220196", " Rebobinadeira Bolacheira Papel 1200 mm largura útil Motor 25 cv / Redutor de velocidade")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22.000,00</t>
        </is>
      </c>
      <c r="F160" s="4" t="inlineStr">
        <is>
          <t>250.00</t>
        </is>
      </c>
    </row>
    <row collapsed="false" customFormat="false" customHeight="false" hidden="false" ht="12.1" outlineLevel="0" r="161">
      <c r="A161" s="5" t="s">
        <f>=HYPERLINK("https://rossileiloes.com.br/lote/detalhe/220197", "163")</f>
      </c>
      <c r="B161" s="4" t="s">
        <f>=HYPERLINK("https://rossileiloes.com.br/lote/detalhe/220197", "[ VÌDEO ] 09 unidades - Válvulas Guilhotina Pneumática INOX")</f>
      </c>
      <c r="C161" s="4" t="inlineStr">
        <is>
          <t>Não vendido</t>
        </is>
      </c>
      <c r="D161" s="4" t="inlineStr">
        <is>
          <t>3</t>
        </is>
      </c>
      <c r="E161" s="5" t="inlineStr">
        <is>
          <t>9.500,00</t>
        </is>
      </c>
      <c r="F161" s="4" t="inlineStr">
        <is>
          <t>250.00</t>
        </is>
      </c>
    </row>
    <row collapsed="false" customFormat="false" customHeight="false" hidden="false" ht="12.1" outlineLevel="0" r="162">
      <c r="A162" s="5" t="s">
        <f>=HYPERLINK("https://rossileiloes.com.br/lote/detalhe/220198", "164")</f>
      </c>
      <c r="B162" s="4" t="s">
        <f>=HYPERLINK("https://rossileiloes.com.br/lote/detalhe/220198", "[ VÍDEO ] Feltro Celulose (SEM USO, na caixa conforme fotos ) Aprox. 25,19 X 8,70 metros")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22.000,00</t>
        </is>
      </c>
      <c r="F162" s="4" t="inlineStr">
        <is>
          <t>350.00</t>
        </is>
      </c>
    </row>
    <row collapsed="false" customFormat="false" customHeight="false" hidden="false" ht="12.1" outlineLevel="0" r="163">
      <c r="A163" s="5" t="s">
        <f>=HYPERLINK("https://rossileiloes.com.br/lote/detalhe/220194", "165")</f>
      </c>
      <c r="B163" s="4" t="s">
        <f>=HYPERLINK("https://rossileiloes.com.br/lote/detalhe/220194", "[ VÍDEO ] Feltro Celulose (SEM USO, na caixa conforme fotos ) Aprox. 19,50 X 6,60 metros")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22.000,00</t>
        </is>
      </c>
      <c r="F163" s="4" t="inlineStr">
        <is>
          <t>350.00</t>
        </is>
      </c>
    </row>
    <row collapsed="false" customFormat="false" customHeight="false" hidden="false" ht="12.1" outlineLevel="0" r="164">
      <c r="A164" s="5" t="s">
        <f>=HYPERLINK("https://rossileiloes.com.br/lote/detalhe/220191", "166")</f>
      </c>
      <c r="B164" s="4" t="s">
        <f>=HYPERLINK("https://rossileiloes.com.br/lote/detalhe/220191", "[ VÍDEO ] Feltro Celulose (SEM USO, na caixa conforme fotos ) Aprox. 22,45 X 6,55 metros")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22.000,00</t>
        </is>
      </c>
      <c r="F164" s="4" t="inlineStr">
        <is>
          <t>350.00</t>
        </is>
      </c>
    </row>
    <row collapsed="false" customFormat="false" customHeight="false" hidden="false" ht="12.1" outlineLevel="0" r="165">
      <c r="A165" s="5" t="s">
        <f>=HYPERLINK("https://rossileiloes.com.br/lote/detalhe/220193", "167")</f>
      </c>
      <c r="B165" s="4" t="s">
        <f>=HYPERLINK("https://rossileiloes.com.br/lote/detalhe/220193", "[ VÍDEO ] Motoredutor SEW EURODRIVE 30 cv redução 1: 97 conforme plaqueta")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12.000,00</t>
        </is>
      </c>
      <c r="F165" s="4" t="inlineStr">
        <is>
          <t>350.00</t>
        </is>
      </c>
    </row>
    <row collapsed="false" customFormat="false" customHeight="false" hidden="false" ht="12.1" outlineLevel="0" r="166">
      <c r="A166" s="5" t="s">
        <f>=HYPERLINK("https://rossileiloes.com.br/lote/detalhe/220200", "168")</f>
      </c>
      <c r="B166" s="4" t="s">
        <f>=HYPERLINK("https://rossileiloes.com.br/lote/detalhe/220200", " Silo para Armazenamento de materiais")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2.800,00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=HYPERLINK("https://rossileiloes.com.br/lote/detalhe/220633", "169")</f>
      </c>
      <c r="B167" s="4" t="s">
        <f>=HYPERLINK("https://rossileiloes.com.br/lote/detalhe/220633", "[ VÍDEO ] Caldeira a Gás GEROTHERMO")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32.000,00</t>
        </is>
      </c>
      <c r="F167" s="4" t="inlineStr">
        <is>
          <t>350.00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2026-06-28T10:33:34.00Z</dcterms:created>
  <dc:creator>Tellks Tecnologia</dc:creator>
  <cp:revision>0</cp:revision>
</cp:coreProperties>
</file>