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CAV. MEC * TRATORES * PÁ CARREG. * MOTONIVEL.* SEMI-REBOQUES* TANQUE/COMBOIO*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=HYPERLINK("https://rossileiloes.com.br/lote/detalhe/220097", "001")</f>
      </c>
      <c r="B11" s="4" t="s">
        <f>=HYPERLINK("https://rossileiloes.com.br/lote/detalhe/220097", " CAVALO MEC.  VOLVO FMX 500 6X4T FROTA 316017 ANO:  2016/2016 PLACA:  PXK-1D63 CHASSI:  9BVXG30D4GE836940 KILOM.  469,556.00 OBS:  PNEUS RUINS, SERÁ VENDIDO NO ESTADO QUE SE ENCONTRA. EM GERAL COM CORROSÃO E COM AVARIAS.  SEM AGREGADOS. MAIS DETALHES NA SÍNTESE ANEXO. ")</f>
      </c>
      <c r="C11" s="4" t="inlineStr">
        <is>
          <t>Vendido</t>
        </is>
      </c>
      <c r="D11" s="4" t="inlineStr">
        <is>
          <t>36</t>
        </is>
      </c>
      <c r="E11" s="5" t="inlineStr">
        <is>
          <t>177.500,00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=HYPERLINK("https://rossileiloes.com.br/lote/detalhe/220098", "002")</f>
      </c>
      <c r="B12" s="4" t="s">
        <f>=HYPERLINK("https://rossileiloes.com.br/lote/detalhe/220098", " CAVALO MEC. VOLVO FM 460, 6x4 . FROTA 216003 ANO:  2013/2014 PLACA:  OWZ-3J86 CHASSI:  9BVJG20D6EE814524 KILOM.  552,608.30 OBS:  PNEUS RUINS, SERÁ VENDIDO NO ESTADO QUE SE ENCONTRA. EM GERAL COM CORROSÃO E COM AVARIAS.  SEM AGREGADOS. MAIS DETALHES NA SÍNTESE ANEXO. ")</f>
      </c>
      <c r="C12" s="4" t="inlineStr">
        <is>
          <t>Vendido</t>
        </is>
      </c>
      <c r="D12" s="4" t="inlineStr">
        <is>
          <t>29</t>
        </is>
      </c>
      <c r="E12" s="5" t="inlineStr">
        <is>
          <t>140.000,00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=HYPERLINK("https://rossileiloes.com.br/lote/detalhe/220099", "003")</f>
      </c>
      <c r="B13" s="4" t="s">
        <f>=HYPERLINK("https://rossileiloes.com.br/lote/detalhe/220099", " CAVALO MEC.  VOLVO FM 500 6X4T FROTA 316019 ANO:  2016/2016 PLACA:  PXK-1D83 CHASSI:  9BVXG30DXGE836942 KILOM.  494,418 OBS:  PNEUS RUINS, SERÁ VENDIDO NO ESTADO QUE SE ENCONTRA. EM GERAL COM CORROSÃO E COM AVARIAS.  SEM AGREGADOS. MAIS DETALHES NA SÍNTESE ANEXO. ")</f>
      </c>
      <c r="C13" s="4" t="inlineStr">
        <is>
          <t>Vendido</t>
        </is>
      </c>
      <c r="D13" s="4" t="inlineStr">
        <is>
          <t>22</t>
        </is>
      </c>
      <c r="E13" s="5" t="inlineStr">
        <is>
          <t>142.500,00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=HYPERLINK("https://rossileiloes.com.br/lote/detalhe/220111", "004")</f>
      </c>
      <c r="B14" s="4" t="s">
        <f>=HYPERLINK("https://rossileiloes.com.br/lote/detalhe/220111", " TRATOR MEDIO JD 7195J FROTA- 224705 ANO:  2015 SÉRIE:  1BM7195JVFH001451 HORIM.  32,389.00 OBS:  PNEUS RUINS, SERÁ VENDIDO NO ESTADO QUE SE ENCONTRA. EM GERAL COM CORROSÃO E COM AVARIAS.  SEM AGREGADOS. MAIS DETALHES NA SÍNTESE ANEXO. ")</f>
      </c>
      <c r="C14" s="4" t="inlineStr">
        <is>
          <t>Vendido</t>
        </is>
      </c>
      <c r="D14" s="4" t="inlineStr">
        <is>
          <t>12</t>
        </is>
      </c>
      <c r="E14" s="5" t="inlineStr">
        <is>
          <t>112.500,00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=HYPERLINK("https://rossileiloes.com.br/lote/detalhe/220100", "005")</f>
      </c>
      <c r="B15" s="4" t="s">
        <f>=HYPERLINK("https://rossileiloes.com.br/lote/detalhe/220100", " TRATOR MEDIO JD 7195J FROTA- 324702 ANO:  2015 SÉRIE:  1BM7195JKFH001462 HORIM.  30,530.70 OBS:  PNEUS RUINS, SERÁ VENDIDO NO ESTADO QUE SE ENCONTRA. EM GERAL COM CORROSÃO E COM AVARIAS.  SEM AGREGADOS. MAIS DETALHES NA SÍNTESE ANEXO. ")</f>
      </c>
      <c r="C15" s="4" t="inlineStr">
        <is>
          <t>Vendido</t>
        </is>
      </c>
      <c r="D15" s="4" t="inlineStr">
        <is>
          <t>15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=HYPERLINK("https://rossileiloes.com.br/lote/detalhe/220101", "006")</f>
      </c>
      <c r="B16" s="4" t="s">
        <f>=HYPERLINK("https://rossileiloes.com.br/lote/detalhe/220101", " TRATOR MEDIO JD 7195J FROTA- 335006 ANO:  2014 SÉRIE:  1BM7195JCDH000840 HORIM.  28,303.90 OBS:  PNEUS RUINS, SERÁ VENDIDO NO ESTADO QUE SE ENCONTRA. EM GERAL COM CORROSÃO E COM AVARIAS.  SEM AGREGADOS. MAIS DETALHES NA SÍNTESE ANEXO. ")</f>
      </c>
      <c r="C16" s="4" t="inlineStr">
        <is>
          <t>Vendido</t>
        </is>
      </c>
      <c r="D16" s="4" t="inlineStr">
        <is>
          <t>22</t>
        </is>
      </c>
      <c r="E16" s="5" t="inlineStr">
        <is>
          <t>137.500,00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=HYPERLINK("https://rossileiloes.com.br/lote/detalhe/220112", "007")</f>
      </c>
      <c r="B17" s="4" t="s">
        <f>=HYPERLINK("https://rossileiloes.com.br/lote/detalhe/220112", " TRATOR MEDIO JD 7195J FROTA-335010 ANO:  2014 SÉRIE:  1BM7195JPDH000839 HORIM.  29,477.10 OBS:  PNEUS RUINS, SERÁ VENDIDO NO ESTADO QUE SE ENCONTRA. EM GERAL COM CORROSÃO E COM AVARIAS.  SEM AGREGADOS. MAIS DETALHES NA SÍNTESE ANEXO. ")</f>
      </c>
      <c r="C17" s="4" t="inlineStr">
        <is>
          <t>Vendido</t>
        </is>
      </c>
      <c r="D17" s="4" t="inlineStr">
        <is>
          <t>31</t>
        </is>
      </c>
      <c r="E17" s="5" t="inlineStr">
        <is>
          <t>162.500,00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=HYPERLINK("https://rossileiloes.com.br/lote/detalhe/220102", "008")</f>
      </c>
      <c r="B18" s="4" t="s">
        <f>=HYPERLINK("https://rossileiloes.com.br/lote/detalhe/220102", " TRATOR MEDIO JD 7195J FROTA- 335018 ANO:  2014 SÉRIE:  1BM7195JTDH000855 HORIM.  32,219.00 OBS:  PNEUS RUINS, SERÁ VENDIDO NO ESTADO QUE SE ENCONTRA. EM GERAL COM CORROSÃO E COM AVARIAS.  SEM AGREGADOS. MAIS DETALHES NA SÍNTESE ANEXO. ")</f>
      </c>
      <c r="C18" s="4" t="inlineStr">
        <is>
          <t>Vendido</t>
        </is>
      </c>
      <c r="D18" s="4" t="inlineStr">
        <is>
          <t>15</t>
        </is>
      </c>
      <c r="E18" s="5" t="inlineStr">
        <is>
          <t>120.000,00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=HYPERLINK("https://rossileiloes.com.br/lote/detalhe/220110", "009")</f>
      </c>
      <c r="B19" s="4" t="s">
        <f>=HYPERLINK("https://rossileiloes.com.br/lote/detalhe/220110", " TRATOR MEDIO JD 7195J FROTA- 335022 ANO:  2014 SÉRIE:  1BM7195JAEH001188 HORIM.  27,655.00 OBS:  PNEUS RUINS, SERÁ VENDIDO NO ESTADO QUE SE ENCONTRA. EM GERAL COM CORROSÃO E COM AVARIAS.  SEM AGREGADOS. MAIS DETALHES NA SÍNTESE ANEXO. ")</f>
      </c>
      <c r="C19" s="4" t="inlineStr">
        <is>
          <t>Vendido</t>
        </is>
      </c>
      <c r="D19" s="4" t="inlineStr">
        <is>
          <t>9</t>
        </is>
      </c>
      <c r="E19" s="5" t="inlineStr">
        <is>
          <t>120.000,00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=HYPERLINK("https://rossileiloes.com.br/lote/detalhe/220119", "010")</f>
      </c>
      <c r="B20" s="4" t="s">
        <f>=HYPERLINK("https://rossileiloes.com.br/lote/detalhe/220119", " TRATOR MEDIO JD 7195J FROTA- 335007 ANO:  2014 SÉRIE:  1BM7195JTDH000841 HORIM.  29,184.90 OBS:  PNEUS RUINS, SERÁ VENDIDO NO ESTADO QUE SE ENCONTRA. EM GERAL COM CORROSÃO E COM AVARIAS.  SEM AGREGADOS. MAIS DETALHES NA SÍNTESE ANEXO. ")</f>
      </c>
      <c r="C20" s="4" t="inlineStr">
        <is>
          <t>Vendido</t>
        </is>
      </c>
      <c r="D20" s="4" t="inlineStr">
        <is>
          <t>28</t>
        </is>
      </c>
      <c r="E20" s="5" t="inlineStr">
        <is>
          <t>152.500,00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=HYPERLINK("https://rossileiloes.com.br/lote/detalhe/220109", "011")</f>
      </c>
      <c r="B21" s="4" t="s">
        <f>=HYPERLINK("https://rossileiloes.com.br/lote/detalhe/220109", " TRATOR MEDIO JD 7195J FROTA- 335012 ANO:  2014 SÉRIE:  1BM7195JCDH000845 HORIM.  31,533.70 OBS:  PNEUS RUINS, SERÁ VENDIDO NO ESTADO QUE SE ENCONTRA. EM GERAL COM CORROSÃO E COM AVARIAS.  SEM AGREGADOS. MAIS DETALHES NA SÍNTESE ANEXO. ")</f>
      </c>
      <c r="C21" s="4" t="inlineStr">
        <is>
          <t>Vendido</t>
        </is>
      </c>
      <c r="D21" s="4" t="inlineStr">
        <is>
          <t>30</t>
        </is>
      </c>
      <c r="E21" s="5" t="inlineStr">
        <is>
          <t>157.500,00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=HYPERLINK("https://rossileiloes.com.br/lote/detalhe/220127", "012")</f>
      </c>
      <c r="B22" s="4" t="s">
        <f>=HYPERLINK("https://rossileiloes.com.br/lote/detalhe/220127", " TRATOR MEDIO JD 7195J FROTA- 335013 ANO:  2014 SÉRIE:  1BM7195JPDH000811 HORIM.  29,935.20 OBS:  PNEUS RUINS, SERÁ VENDIDO NO ESTADO QUE SE ENCONTRA. EM GERAL COM CORROSÃO E COM AVARIAS.  SEM AGREGADOS. MAIS DETALHES NA SÍNTESE ANEXO. ")</f>
      </c>
      <c r="C22" s="4" t="inlineStr">
        <is>
          <t>Vendido</t>
        </is>
      </c>
      <c r="D22" s="4" t="inlineStr">
        <is>
          <t>31</t>
        </is>
      </c>
      <c r="E22" s="5" t="inlineStr">
        <is>
          <t>160.000,00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=HYPERLINK("https://rossileiloes.com.br/lote/detalhe/220106", "013")</f>
      </c>
      <c r="B23" s="4" t="s">
        <f>=HYPERLINK("https://rossileiloes.com.br/lote/detalhe/220106", " TRATOR MEDIO JD 7195J 335020 ANO:  2014 SÉRIE:  1BM7195JTEH001165 HORIM.  27,322.50 OBS:  PNEUS RUINS, SERÁ VENDIDO NO ESTADO QUE SE ENCONTRA. EM GERAL COM CORROSÃO E COM AVARIAS.  SEM AGREGADOS. MAIS DETALHES NA SÍNTESE ANEXO. ")</f>
      </c>
      <c r="C23" s="4" t="inlineStr">
        <is>
          <t>Vendido</t>
        </is>
      </c>
      <c r="D23" s="4" t="inlineStr">
        <is>
          <t>23</t>
        </is>
      </c>
      <c r="E23" s="5" t="inlineStr">
        <is>
          <t>140.000,00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=HYPERLINK("https://rossileiloes.com.br/lote/detalhe/220129", "014")</f>
      </c>
      <c r="B24" s="4" t="s">
        <f>=HYPERLINK("https://rossileiloes.com.br/lote/detalhe/220129", " TRATOR MEDIO JD 7195J FROTA-335021 ANO:  2014 SÉRIE:  1BM7195JCEH001231 HORIM.  27,432.80 OBS:  PNEUS RUINS, SERÁ VENDIDO NO ESTADO QUE SE ENCONTRA. EM GERAL COM CORROSÃO E COM AVARIAS.  SEM AGREGADOS. MAIS DETALHES NA SÍNTESE ANEXO. ")</f>
      </c>
      <c r="C24" s="4" t="inlineStr">
        <is>
          <t>Vendido</t>
        </is>
      </c>
      <c r="D24" s="4" t="inlineStr">
        <is>
          <t>24</t>
        </is>
      </c>
      <c r="E24" s="5" t="inlineStr">
        <is>
          <t>142.500,00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=HYPERLINK("https://rossileiloes.com.br/lote/detalhe/220120", "015")</f>
      </c>
      <c r="B25" s="4" t="s">
        <f>=HYPERLINK("https://rossileiloes.com.br/lote/detalhe/220120", " MOTONIVELADORA CAT 140K FROTA 228005  ANO:  2020 SÉRIE:  CAT0140KCJPA05468 HORIM.  15,071.10 OBS:  PNEUS RUINS, SERÁ VENDIDO NO ESTADO QUE SE ENCONTRA. EM GERAL COM CORROSÃO E COM AVARIAS.  MAIS DETALHES NA SÍNTESE ANEXO. ")</f>
      </c>
      <c r="C25" s="4" t="inlineStr">
        <is>
          <t>Vendido</t>
        </is>
      </c>
      <c r="D25" s="4" t="inlineStr">
        <is>
          <t>2</t>
        </is>
      </c>
      <c r="E25" s="5" t="inlineStr">
        <is>
          <t>510.000,00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=HYPERLINK("https://rossileiloes.com.br/lote/detalhe/220122", "016")</f>
      </c>
      <c r="B26" s="4" t="s">
        <f>=HYPERLINK("https://rossileiloes.com.br/lote/detalhe/220122", " PA CARREGADEIRA CAT 938 K  FROTA 232004 ANO:  2019 SÉRIE:  CAT0938KPW8K01368 HORIM.  18,028.60 OBS:  PNEUS RUINS, SERÁ VENDIDO NO ESTADO QUE SE ENCONTRA. EM GERAL COM CORROSÃO E COM AVARIAS.  SEM AGREGADOS. MAIS DETALHES NA SÍNTESE ANEXO. ")</f>
      </c>
      <c r="C26" s="4" t="inlineStr">
        <is>
          <t>Vendido</t>
        </is>
      </c>
      <c r="D26" s="4" t="inlineStr">
        <is>
          <t>5</t>
        </is>
      </c>
      <c r="E26" s="5" t="inlineStr">
        <is>
          <t>210.000,00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=HYPERLINK("https://rossileiloes.com.br/lote/detalhe/220123", "017")</f>
      </c>
      <c r="B27" s="4" t="s">
        <f>=HYPERLINK("https://rossileiloes.com.br/lote/detalhe/220123", " PA CARREGADEIRA CAT 938 K  FROTA 232005 ANO:  2019 SÉRIE:  CAT0938KTW8K01367 HORIM.  16,392.00 OBS:  PNEUS RUINS, SERÁ VENDIDO NO ESTADO QUE SE ENCONTRA. EM GERAL COM CORROSÃO E COM AVARIAS.  SEM AGREGADOS. MAIS DETALHES NA SÍNTESE ANEXO. ")</f>
      </c>
      <c r="C27" s="4" t="inlineStr">
        <is>
          <t>Vendido</t>
        </is>
      </c>
      <c r="D27" s="4" t="inlineStr">
        <is>
          <t>12</t>
        </is>
      </c>
      <c r="E27" s="5" t="inlineStr">
        <is>
          <t>227.500,00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=HYPERLINK("https://rossileiloes.com.br/lote/detalhe/220125", "018")</f>
      </c>
      <c r="B28" s="4" t="s">
        <f>=HYPERLINK("https://rossileiloes.com.br/lote/detalhe/220125", " PA CARREGADEIRA CAT 938 K FROTA 232006 ANO:  2019 SÉRIE:  CAT0938KLW8K01282 HORIM.  17,441.00 OBS:  PNEUS RUINS, SERÁ VENDIDO NO ESTADO QUE SE ENCONTRA. EM GERAL COM CORROSÃO E COM AVARIAS.  SEM AGREGADOS. MAIS DETALHES NA SÍNTESE ANEXO. ")</f>
      </c>
      <c r="C28" s="4" t="inlineStr">
        <is>
          <t>Lote retirado</t>
        </is>
      </c>
      <c r="D28" s="4" t="inlineStr">
        <is>
          <t>37</t>
        </is>
      </c>
      <c r="E28" s="5" t="inlineStr">
        <is>
          <t>290.000,00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=HYPERLINK("https://rossileiloes.com.br/lote/detalhe/220108", "019")</f>
      </c>
      <c r="B29" s="4" t="s">
        <f>=HYPERLINK("https://rossileiloes.com.br/lote/detalhe/220108", " PÁ CARREGADEIRA CAT 938 K FROTA 332005 ANO:  2016 SÉRIE:  CAT0938KJW8K00157 HORIM.  20,927.80 OBS:  PNEUS RUINS, SERÁ VENDIDO NO ESTADO QUE SE ENCONTRA. EM GERAL COM CORROSÃO E COM AVARIAS.  SEM AGREGADOS. MAIS DETALHES NA SÍNTESE ANEXO. ")</f>
      </c>
      <c r="C29" s="4" t="inlineStr">
        <is>
          <t>Vendido</t>
        </is>
      </c>
      <c r="D29" s="4" t="inlineStr">
        <is>
          <t>16</t>
        </is>
      </c>
      <c r="E29" s="5" t="inlineStr">
        <is>
          <t>207.500,00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=HYPERLINK("https://rossileiloes.com.br/lote/detalhe/220128", "020")</f>
      </c>
      <c r="B30" s="4" t="s">
        <f>=HYPERLINK("https://rossileiloes.com.br/lote/detalhe/220128", " REBOQUE CANAVIEIRO 4E ANTON  FROTA -3317 ANO:  1994 PLACA:  GQI6692 CHASSI:  9AND09620RM002286 OBS:  PNEUS RUINS, SERÁ VENDIDO NO ESTADO QUE SE ENCONTRA. EM GERAL COM CORROSÃO E COM AVARIAS. MAIS DETALHES NA SÍNTESE ANEXO. ")</f>
      </c>
      <c r="C30" s="4" t="inlineStr">
        <is>
          <t>Vendido</t>
        </is>
      </c>
      <c r="D30" s="4" t="inlineStr">
        <is>
          <t>31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=HYPERLINK("https://rossileiloes.com.br/lote/detalhe/220105", "021")</f>
      </c>
      <c r="B31" s="4" t="s">
        <f>=HYPERLINK("https://rossileiloes.com.br/lote/detalhe/220105", " REBOQUE CANAVIEIRO 2E RANDON FROTA 55024 ANO:  2001 PLACA:  GVO0254 CHASSI:  9ADG118211M162526 OBS:  PNEUS RUINS, SERÁ VENDIDO NO ESTADO QUE SE ENCONTRA. EM GERAL COM CORROSÃO E COM AVARIAS. MAIS DETALHES NA SÍNTESE ANEXO. ")</f>
      </c>
      <c r="C31" s="4" t="inlineStr">
        <is>
          <t>Vendido</t>
        </is>
      </c>
      <c r="D31" s="4" t="inlineStr">
        <is>
          <t>19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=HYPERLINK("https://rossileiloes.com.br/lote/detalhe/220103", "022")</f>
      </c>
      <c r="B32" s="4" t="s">
        <f>=HYPERLINK("https://rossileiloes.com.br/lote/detalhe/220103", " REBOQUE CANAVIEIRO 2E RANDON FROTA 3322 - (3640) ANO:  1999 PLACA:  GQI6695 CHASSI:  9AND09620RM002290 OBS:  PNEUS RUINS, SERÁ VENDIDO NO ESTADO QUE SE ENCONTRA. EM GERAL COM CORROSÃO E COM AVARIAS. MAIS DETALHES NA SÍNTESE ANEXO. ")</f>
      </c>
      <c r="C32" s="4" t="inlineStr">
        <is>
          <t>Vendido</t>
        </is>
      </c>
      <c r="D32" s="4" t="inlineStr">
        <is>
          <t>26</t>
        </is>
      </c>
      <c r="E32" s="5" t="inlineStr">
        <is>
          <t>22.000,00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=HYPERLINK("https://rossileiloes.com.br/lote/detalhe/220126", "023")</f>
      </c>
      <c r="B33" s="4" t="s">
        <f>=HYPERLINK("https://rossileiloes.com.br/lote/detalhe/220126", " TANQUE  COMBOIO - 5600L FROTA- 272015 ANO:  2002 OBS:  SERÁ VENDIDO NO ESTADO QUE SE ENCONTRA. EM GERAL COM CORROSÃO E TRINCAS. MAIS DETALHES NA SÍNTESE ANEXO. ")</f>
      </c>
      <c r="C33" s="4" t="inlineStr">
        <is>
          <t>Vendido</t>
        </is>
      </c>
      <c r="D33" s="4" t="inlineStr">
        <is>
          <t>3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=HYPERLINK("https://rossileiloes.com.br/lote/detalhe/220114", "024")</f>
      </c>
      <c r="B34" s="4" t="s">
        <f>=HYPERLINK("https://rossileiloes.com.br/lote/detalhe/220114", " TANQUE  COMBOIO - 8000L FROTA- 372034 ANO:  2013 OBS:  SERÁ VENDIDO NO ESTADO QUE SE ENCONTRA. EM GERAL COM CORROSÃO E TRINCAS. MAIS DETALHES NA SÍNTESE ANEXO. ")</f>
      </c>
      <c r="C34" s="4" t="inlineStr">
        <is>
          <t>Lote retirado</t>
        </is>
      </c>
      <c r="D34" s="4" t="inlineStr">
        <is>
          <t>3</t>
        </is>
      </c>
      <c r="E34" s="5" t="inlineStr">
        <is>
          <t>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=HYPERLINK("https://rossileiloes.com.br/lote/detalhe/220107", "025")</f>
      </c>
      <c r="B35" s="4" t="s">
        <f>=HYPERLINK("https://rossileiloes.com.br/lote/detalhe/220107", " TRANSBORDO TMA  FROTA- 275004 ANO:  2014 OBS:  PNEUS RUINS, SERÁ VENDIDO NO ESTADO QUE SE ENCONTRA. EM GERAL COM CORROSÃO E AVARIAS. ")</f>
      </c>
      <c r="C35" s="4" t="inlineStr">
        <is>
          <t>Vendido</t>
        </is>
      </c>
      <c r="D35" s="4" t="inlineStr">
        <is>
          <t>66</t>
        </is>
      </c>
      <c r="E35" s="5" t="inlineStr">
        <is>
          <t>39.500,00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=HYPERLINK("https://rossileiloes.com.br/lote/detalhe/220124", "026")</f>
      </c>
      <c r="B36" s="4" t="s">
        <f>=HYPERLINK("https://rossileiloes.com.br/lote/detalhe/220124", " TRANSBORDO TMA  FROTA-375002 ANO:  2014 OBS:  PNEUS RUINS, SERÁ VENDIDO NO ESTADO QUE SE ENCONTRA. EM GERAL COM CORROSÃO E AVARIAS. ")</f>
      </c>
      <c r="C36" s="4" t="inlineStr">
        <is>
          <t>Lote retirado</t>
        </is>
      </c>
      <c r="D36" s="4" t="inlineStr">
        <is>
          <t>37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=HYPERLINK("https://rossileiloes.com.br/lote/detalhe/220118", "027")</f>
      </c>
      <c r="B37" s="4" t="s">
        <f>=HYPERLINK("https://rossileiloes.com.br/lote/detalhe/220118", " TRANSBORDO TMA FROTA- 275010 ANO:  2014 OBS:  PNEUS RUINS, SERÁ VENDIDO NO ESTADO QUE SE ENCONTRA. EM GERAL COM CORROSÃO E AVARIAS. ")</f>
      </c>
      <c r="C37" s="4" t="inlineStr">
        <is>
          <t>Vendido</t>
        </is>
      </c>
      <c r="D37" s="4" t="inlineStr">
        <is>
          <t>44</t>
        </is>
      </c>
      <c r="E37" s="5" t="inlineStr">
        <is>
          <t>26.500,00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=HYPERLINK("https://rossileiloes.com.br/lote/detalhe/220104", "028")</f>
      </c>
      <c r="B38" s="4" t="s">
        <f>=HYPERLINK("https://rossileiloes.com.br/lote/detalhe/220104", " CARRETEL DE IRRIGAÇÃO 125/400 FROTA - 858 ANO:  2009 OBS:  PNEUS RUINS, SERÁ VENDIDO NO ESTADO QUE SE ENCONTRA. EM GERAL COM CORROSÃO E COM AVARIAS. MAIS DETALHES NA SÍNTESE ANEXO. ")</f>
      </c>
      <c r="C38" s="4" t="inlineStr">
        <is>
          <t>Vendido</t>
        </is>
      </c>
      <c r="D38" s="4" t="inlineStr">
        <is>
          <t>92</t>
        </is>
      </c>
      <c r="E38" s="5" t="inlineStr">
        <is>
          <t>50.500,00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=HYPERLINK("https://rossileiloes.com.br/lote/detalhe/220113", "029")</f>
      </c>
      <c r="B39" s="4" t="s">
        <f>=HYPERLINK("https://rossileiloes.com.br/lote/detalhe/220113", " CARRETEL DE IRRIGAÇÃO 125/400 FROTA -  150004 ANO:  2011 OBS:  PNEUS RUINS, SERÁ VENDIDO NO ESTADO QUE SE ENCONTRA. EM GERAL COM CORROSÃO E COM AVARIAS. MAIS DETALHES NA SÍNTESE ANEXO. ")</f>
      </c>
      <c r="C39" s="4" t="inlineStr">
        <is>
          <t>Vendido</t>
        </is>
      </c>
      <c r="D39" s="4" t="inlineStr">
        <is>
          <t>102</t>
        </is>
      </c>
      <c r="E39" s="5" t="inlineStr">
        <is>
          <t>60.000,00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=HYPERLINK("https://rossileiloes.com.br/lote/detalhe/220115", "030")</f>
      </c>
      <c r="B40" s="4" t="s">
        <f>=HYPERLINK("https://rossileiloes.com.br/lote/detalhe/220115", " CARRETEL DE IRRIGAÇÃO 125/400 FROTA -  150005 ANO:  2011 OBS:  PNEUS RUINS, SERÁ VENDIDO NO ESTADO QUE SE ENCONTRA. EM GERAL COM CORROSÃO E COM AVARIAS. MAIS DETALHES NA SÍNTESE ANEXO. ")</f>
      </c>
      <c r="C40" s="4" t="inlineStr">
        <is>
          <t>Vendido</t>
        </is>
      </c>
      <c r="D40" s="4" t="inlineStr">
        <is>
          <t>85</t>
        </is>
      </c>
      <c r="E40" s="5" t="inlineStr">
        <is>
          <t>50.500,00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=HYPERLINK("https://rossileiloes.com.br/lote/detalhe/220121", "031")</f>
      </c>
      <c r="B41" s="4" t="s">
        <f>=HYPERLINK("https://rossileiloes.com.br/lote/detalhe/220121", " CARRETEL DE IRRIGAÇÃO 125/400 FROTA - 344004 ANO:  2014 OBS:  PNEUS RUINS, SERÁ VENDIDO NO ESTADO QUE SE ENCONTRA. EM GERAL COM CORROSÃO E COM AVARIAS. MAIS DETALHES NA SÍNTESE ANEXO. ")</f>
      </c>
      <c r="C41" s="4" t="inlineStr">
        <is>
          <t>Vendido</t>
        </is>
      </c>
      <c r="D41" s="4" t="inlineStr">
        <is>
          <t>74</t>
        </is>
      </c>
      <c r="E41" s="5" t="inlineStr">
        <is>
          <t>53.000,00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=HYPERLINK("https://rossileiloes.com.br/lote/detalhe/220117", "032")</f>
      </c>
      <c r="B42" s="4" t="s">
        <f>=HYPERLINK("https://rossileiloes.com.br/lote/detalhe/220117", " MOTO BOMBA - MBA MWM 4.10 TCA FROTA -  4129 ANO:  2009 SÉRIE:  3267G832/6 OBS:  PNEUS RUINS, SERÁ VENDIDO NO ESTADO QUE SE ENCONTRA. EM GERAL COM CORROSÃO E COM AVARIAS. MAIS DETALHES NA SÍNTESE ANEXO. ")</f>
      </c>
      <c r="C42" s="4" t="inlineStr">
        <is>
          <t>Vendido</t>
        </is>
      </c>
      <c r="D42" s="4" t="inlineStr">
        <is>
          <t>74</t>
        </is>
      </c>
      <c r="E42" s="5" t="inlineStr">
        <is>
          <t>50.500,00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=HYPERLINK("https://rossileiloes.com.br/lote/detalhe/220116", "033")</f>
      </c>
      <c r="B43" s="4" t="s">
        <f>=HYPERLINK("https://rossileiloes.com.br/lote/detalhe/220116", " GRUPO GERADOR - MBA MWM FROTA 5 ANO:  2015 OBS:  PNEUS RUINS, SERÁ VENDIDO NO ESTADO QUE SE ENCONTRA. EM GERAL COM CORROSÃO E COM AVARIAS. SEM ACESSÓRIOS. MAIS DETALHES NA SÍNTESE ANEXO.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=HYPERLINK("https://rossileiloes.com.br/lote/detalhe/220169", "034")</f>
      </c>
      <c r="B44" s="4" t="s">
        <f>=HYPERLINK("https://rossileiloes.com.br/lote/detalhe/220169", "TRATOR MEDIO JD 7195J  FROTA- 224707 ANO:  2015   SÉRIE:  1BM7195JPFH001573 HORIM.  31.555,20 OBS:  PNEUS RUINS, SERÁ VENDIDO NO ESTADO QUE SE ENCONTRA. EM GERAL COM CORROSÃO E COM AVARIAS.  SEM AGREGADOS. MAIS DETALHES NA SÍNTESE ANEXO. ")</f>
      </c>
      <c r="C44" s="4" t="inlineStr">
        <is>
          <t>Vendido</t>
        </is>
      </c>
      <c r="D44" s="4" t="inlineStr">
        <is>
          <t>7</t>
        </is>
      </c>
      <c r="E44" s="5" t="inlineStr">
        <is>
          <t>100.000,00</t>
        </is>
      </c>
      <c r="F44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2026-06-28T10:20:01.00Z</dcterms:created>
  <dc:creator>Tellks Tecnologia</dc:creator>
  <cp:revision>0</cp:revision>
</cp:coreProperties>
</file>