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EQTOS. PAPEL E CELULOSE, MOTOVINELADORA, EMPILHADEIRA, REDUTORES, MOTORES, PRENSAS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07/08/2024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=HYPERLINK("https://rossileiloes.com.br/lote/detalhe/240901", "002")</f>
      </c>
      <c r="B11" s="4" t="s">
        <f>=HYPERLINK("https://rossileiloes.com.br/lote/detalhe/240901", " Painéis elétricos diversos: lote com 18 painéis contendo: Inversores, contactores, disjuntores e outros componentes elétricos, peso aproximado do lote: 900 kgs")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=HYPERLINK("https://rossileiloes.com.br/lote/detalhe/240894", "003")</f>
      </c>
      <c r="B12" s="4" t="s">
        <f>=HYPERLINK("https://rossileiloes.com.br/lote/detalhe/240894", " Motor de indução ABB 50 KW ( TYPO DHL 160-4L) com refrigeração")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=HYPERLINK("https://rossileiloes.com.br/lote/detalhe/240973", "004")</f>
      </c>
      <c r="B13" s="4" t="s">
        <f>=HYPERLINK("https://rossileiloes.com.br/lote/detalhe/240973", "[ VÍDEO ] 18 MOTOREDUTORES CONFORME ESPECIFICAÇÕES")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=HYPERLINK("https://rossileiloes.com.br/lote/detalhe/240890", "005")</f>
      </c>
      <c r="B14" s="4" t="s">
        <f>=HYPERLINK("https://rossileiloes.com.br/lote/detalhe/240890", "[ VÍDEO ] 02 (duas) BOMBAS Helicoidal Nemo Netzsch 4” INOX")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4.000,00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=HYPERLINK("https://rossileiloes.com.br/lote/detalhe/240939", "006")</f>
      </c>
      <c r="B15" s="4" t="s">
        <f>=HYPERLINK("https://rossileiloes.com.br/lote/detalhe/240939", "10 unidades - Portões ( NOVOS) de aço carbono com as seguintes medidas 2900x3530 mm cada.")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=HYPERLINK("https://rossileiloes.com.br/lote/detalhe/240974", "007")</f>
      </c>
      <c r="B16" s="4" t="s">
        <f>=HYPERLINK("https://rossileiloes.com.br/lote/detalhe/240974", "[ VÍDEO ] Tanque de aço carbono ( caixa d’água) Medidas :9600 mm de comprimento /1910 mm de diâmetro boca/21 m3 de capacidade")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13.500,00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=HYPERLINK("https://rossileiloes.com.br/lote/detalhe/240940", "008")</f>
      </c>
      <c r="B17" s="4" t="s">
        <f>=HYPERLINK("https://rossileiloes.com.br/lote/detalhe/240940", "10 unidades - Portões ( NOVOS) de aço carbono com as seguintes medidas 2900x3530 mm cada.")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=HYPERLINK("https://rossileiloes.com.br/lote/detalhe/240906", "009")</f>
      </c>
      <c r="B18" s="4" t="s">
        <f>=HYPERLINK("https://rossileiloes.com.br/lote/detalhe/240906", " CALDEIRA A ÓLEO AUTOMÁTICA")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29.000,00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=HYPERLINK("https://rossileiloes.com.br/lote/detalhe/240889", "010")</f>
      </c>
      <c r="B19" s="4" t="s">
        <f>=HYPERLINK("https://rossileiloes.com.br/lote/detalhe/240889", " Prensa 600 tons com 4 pistões hidráulico sem a unidade hidráulica")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30.000,00</t>
        </is>
      </c>
      <c r="F19" s="4" t="inlineStr">
        <is>
          <t>750.00</t>
        </is>
      </c>
    </row>
    <row collapsed="false" customFormat="false" customHeight="false" hidden="false" ht="12.1" outlineLevel="0" r="20">
      <c r="A20" s="5" t="s">
        <f>=HYPERLINK("https://rossileiloes.com.br/lote/detalhe/240884", "011")</f>
      </c>
      <c r="B20" s="4" t="s">
        <f>=HYPERLINK("https://rossileiloes.com.br/lote/detalhe/240884", " Tubeteira p papel Marca PAPER CONVERTING")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=HYPERLINK("https://rossileiloes.com.br/lote/detalhe/240888", "012")</f>
      </c>
      <c r="B21" s="4" t="s">
        <f>=HYPERLINK("https://rossileiloes.com.br/lote/detalhe/240888", " Acumulador de LOG p/ 98 unidades de LOGs -  Largura 2800 mm - Altura aproximado 8 metros ; com motores e redutores")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=HYPERLINK("https://rossileiloes.com.br/lote/detalhe/240903", "013")</f>
      </c>
      <c r="B22" s="4" t="s">
        <f>=HYPERLINK("https://rossileiloes.com.br/lote/detalhe/240903", " Refinador Cônico marca VOITH com rotor de INOX")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=HYPERLINK("https://rossileiloes.com.br/lote/detalhe/240891", "014")</f>
      </c>
      <c r="B23" s="4" t="s">
        <f>=HYPERLINK("https://rossileiloes.com.br/lote/detalhe/240891", " Enroladeira de papel 2100 mm comprimento útil")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37.500,00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=HYPERLINK("https://rossileiloes.com.br/lote/detalhe/240886", "015")</f>
      </c>
      <c r="B24" s="4" t="s">
        <f>=HYPERLINK("https://rossileiloes.com.br/lote/detalhe/240886", " Calandra p/ papel Largura útil de 2800 mm Contendo 5 rolos Com estrutura; sem redutor")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145.000,00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=HYPERLINK("https://rossileiloes.com.br/lote/detalhe/240902", "016")</f>
      </c>
      <c r="B25" s="4" t="s">
        <f>=HYPERLINK("https://rossileiloes.com.br/lote/detalhe/240902", " 10 unidades Válvulas Guilhotina 10” ; Marca KNF ; faca de inox ; acionamento pneumático")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=HYPERLINK("https://rossileiloes.com.br/lote/detalhe/240882", "017")</f>
      </c>
      <c r="B26" s="4" t="s">
        <f>=HYPERLINK("https://rossileiloes.com.br/lote/detalhe/240882", " HIDRA PUPER DE REFILE com base e motor")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=HYPERLINK("https://rossileiloes.com.br/lote/detalhe/241020", "020")</f>
      </c>
      <c r="B27" s="4" t="s">
        <f>=HYPERLINK("https://rossileiloes.com.br/lote/detalhe/241020", "[ VÍDEO ] Guilhotina Sem Motor (sem marca)  2800 mm comprimento de corte Capacidade 2,50 mm corte Acionamento manual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6.500,00</t>
        </is>
      </c>
      <c r="F27" s="4" t="inlineStr">
        <is>
          <t>300.00</t>
        </is>
      </c>
    </row>
    <row collapsed="false" customFormat="false" customHeight="false" hidden="false" ht="12.1" outlineLevel="0" r="28">
      <c r="A28" s="5" t="s">
        <f>=HYPERLINK("https://rossileiloes.com.br/lote/detalhe/241021", "021")</f>
      </c>
      <c r="B28" s="4" t="s">
        <f>=HYPERLINK("https://rossileiloes.com.br/lote/detalhe/241021", "[ VÍDEO ] Compressor de ar contínuo ROOTS , Motor de 15 cv trifásico  Funcionando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300.00</t>
        </is>
      </c>
    </row>
    <row collapsed="false" customFormat="false" customHeight="false" hidden="false" ht="12.1" outlineLevel="0" r="29">
      <c r="A29" s="5" t="s">
        <f>=HYPERLINK("https://rossileiloes.com.br/lote/detalhe/240941", "022")</f>
      </c>
      <c r="B29" s="4" t="s">
        <f>=HYPERLINK("https://rossileiloes.com.br/lote/detalhe/240941", "10 unidades - Portões ( NOVOS) de aço carbono com as seguintes medidas 2900x3530 mm cada.")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=HYPERLINK("https://rossileiloes.com.br/lote/detalhe/240883", "023")</f>
      </c>
      <c r="B30" s="4" t="s">
        <f>=HYPERLINK("https://rossileiloes.com.br/lote/detalhe/240883", " 04 unidades - Manilhas p Elevação de Cargas com capacidade 120 tons cada Marca ALLOY")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4.000,00</t>
        </is>
      </c>
      <c r="F30" s="4" t="inlineStr">
        <is>
          <t>350.00</t>
        </is>
      </c>
    </row>
    <row collapsed="false" customFormat="false" customHeight="false" hidden="false" ht="12.1" outlineLevel="0" r="31">
      <c r="A31" s="5" t="s">
        <f>=HYPERLINK("https://rossileiloes.com.br/lote/detalhe/240899", "025")</f>
      </c>
      <c r="B31" s="4" t="s">
        <f>=HYPERLINK("https://rossileiloes.com.br/lote/detalhe/240899", " Centradora Faceadora CFC-1000 marca CALFRAN")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6.000,00</t>
        </is>
      </c>
      <c r="F31" s="4" t="inlineStr">
        <is>
          <t>300.00</t>
        </is>
      </c>
    </row>
    <row collapsed="false" customFormat="false" customHeight="false" hidden="false" ht="12.1" outlineLevel="0" r="32">
      <c r="A32" s="5" t="s">
        <f>=HYPERLINK("https://rossileiloes.com.br/lote/detalhe/240898", "026")</f>
      </c>
      <c r="B32" s="4" t="s">
        <f>=HYPERLINK("https://rossileiloes.com.br/lote/detalhe/240898", " Redutor de velocidade p/ motor de 100 cv ; Redução de 1:20")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7.500,00</t>
        </is>
      </c>
      <c r="F32" s="4" t="inlineStr">
        <is>
          <t>350.00</t>
        </is>
      </c>
    </row>
    <row collapsed="false" customFormat="false" customHeight="false" hidden="false" ht="12.1" outlineLevel="0" r="33">
      <c r="A33" s="5" t="s">
        <f>=HYPERLINK("https://rossileiloes.com.br/lote/detalhe/240904", "028")</f>
      </c>
      <c r="B33" s="4" t="s">
        <f>=HYPERLINK("https://rossileiloes.com.br/lote/detalhe/240904", " Redutor de velocidade com eixo vazado; Redução de 1:65.8 Modelo A803UH80")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7.000,00</t>
        </is>
      </c>
      <c r="F33" s="4" t="inlineStr">
        <is>
          <t>350.00</t>
        </is>
      </c>
    </row>
    <row collapsed="false" customFormat="false" customHeight="false" hidden="false" ht="12.1" outlineLevel="0" r="34">
      <c r="A34" s="5" t="s">
        <f>=HYPERLINK("https://rossileiloes.com.br/lote/detalhe/240977", "029")</f>
      </c>
      <c r="B34" s="4" t="s">
        <f>=HYPERLINK("https://rossileiloes.com.br/lote/detalhe/240977", " Peneira Vibratória p areia/ mineração ( s/ motor - s/ motovibrador ) Medidas : 3,64 metros comprimento 1,20 metro de altura")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13.500,00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=HYPERLINK("https://rossileiloes.com.br/lote/detalhe/240905", "030")</f>
      </c>
      <c r="B35" s="4" t="s">
        <f>=HYPERLINK("https://rossileiloes.com.br/lote/detalhe/240905", " Triturador de milho Marca INCOMAGRI TIN-1 s/ motor")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=HYPERLINK("https://rossileiloes.com.br/lote/detalhe/240900", "031")</f>
      </c>
      <c r="B36" s="4" t="s">
        <f>=HYPERLINK("https://rossileiloes.com.br/lote/detalhe/240900", " 02 unidades - Bombas submersa INOX marca PEDROLLO VX-L 1 cv trifásico")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2.200,00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=HYPERLINK("https://rossileiloes.com.br/lote/detalhe/240892", "032")</f>
      </c>
      <c r="B37" s="4" t="s">
        <f>=HYPERLINK("https://rossileiloes.com.br/lote/detalhe/240892", " Balança digital W-15 WELMY ( 5g em 5g) funcionando perfeitamente")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=HYPERLINK("https://rossileiloes.com.br/lote/detalhe/240881", "033")</f>
      </c>
      <c r="B38" s="4" t="s">
        <f>=HYPERLINK("https://rossileiloes.com.br/lote/detalhe/240881", " Secador rotativo p/ grãos ( conjunto c pista ) 4,50x1,60 medidas em metros")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14.000,00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=HYPERLINK("https://rossileiloes.com.br/lote/detalhe/240893", "034")</f>
      </c>
      <c r="B39" s="4" t="s">
        <f>=HYPERLINK("https://rossileiloes.com.br/lote/detalhe/240893", " Aprox. 100 unidades - Rodas de pvc branca..")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=HYPERLINK("https://rossileiloes.com.br/lote/detalhe/240885", "035")</f>
      </c>
      <c r="B40" s="4" t="s">
        <f>=HYPERLINK("https://rossileiloes.com.br/lote/detalhe/240885", " Aprox. 200 unidades - Rodas de pvc branca. Medidas 75x30x10 mm")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1.200,00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=HYPERLINK("https://rossileiloes.com.br/lote/detalhe/240907", "036")</f>
      </c>
      <c r="B41" s="4" t="s">
        <f>=HYPERLINK("https://rossileiloes.com.br/lote/detalhe/240907", " Aprox. 500 unidades - Rodas de pvc branca. Medidas 75x30x10 mm")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=HYPERLINK("https://rossileiloes.com.br/lote/detalhe/240975", "038")</f>
      </c>
      <c r="B42" s="4" t="s">
        <f>=HYPERLINK("https://rossileiloes.com.br/lote/detalhe/240975", " Peneira Vibratória p/ Areia/pedras/ mineração ( sem motovibrador e motor )  Medidas : 3000 x 900 mm")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9.500,00</t>
        </is>
      </c>
      <c r="F42" s="4" t="inlineStr">
        <is>
          <t>350.00</t>
        </is>
      </c>
    </row>
    <row collapsed="false" customFormat="false" customHeight="false" hidden="false" ht="12.1" outlineLevel="0" r="43">
      <c r="A43" s="5" t="s">
        <f>=HYPERLINK("https://rossileiloes.com.br/lote/detalhe/240887", "040")</f>
      </c>
      <c r="B43" s="4" t="s">
        <f>=HYPERLINK("https://rossileiloes.com.br/lote/detalhe/240887", " Disjuntor 500 A marca STECK")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=HYPERLINK("https://rossileiloes.com.br/lote/detalhe/240897", "041")</f>
      </c>
      <c r="B44" s="4" t="s">
        <f>=HYPERLINK("https://rossileiloes.com.br/lote/detalhe/240897", " 03 unidades - Disjuntores 300 A marca ALUMBRA")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750,00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=HYPERLINK("https://rossileiloes.com.br/lote/detalhe/240895", "042")</f>
      </c>
      <c r="B45" s="4" t="s">
        <f>=HYPERLINK("https://rossileiloes.com.br/lote/detalhe/240895", " Redutor de velocidade com eixo vazado; Redução de 1:65.8 Modelo A803UH80")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7.000,00</t>
        </is>
      </c>
      <c r="F45" s="4" t="inlineStr">
        <is>
          <t>350.00</t>
        </is>
      </c>
    </row>
    <row collapsed="false" customFormat="false" customHeight="false" hidden="false" ht="12.1" outlineLevel="0" r="46">
      <c r="A46" s="5" t="s">
        <f>=HYPERLINK("https://rossileiloes.com.br/lote/detalhe/240896", "043")</f>
      </c>
      <c r="B46" s="4" t="s">
        <f>=HYPERLINK("https://rossileiloes.com.br/lote/detalhe/240896", " Redutor de velocidade com eixo vazado; Redução de 1:65.8 Modelo A803UH80")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7.000,00</t>
        </is>
      </c>
      <c r="F46" s="4" t="inlineStr">
        <is>
          <t>350.00</t>
        </is>
      </c>
    </row>
    <row collapsed="false" customFormat="false" customHeight="false" hidden="false" ht="12.1" outlineLevel="0" r="47">
      <c r="A47" s="5" t="s">
        <f>=HYPERLINK("https://rossileiloes.com.br/lote/detalhe/240908", "044")</f>
      </c>
      <c r="B47" s="4" t="s">
        <f>=HYPERLINK("https://rossileiloes.com.br/lote/detalhe/240908", " Tanque de aço carbono. Medidas 6500x1800 mm. Capacidade: 16.500 litros")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14.000,00</t>
        </is>
      </c>
      <c r="F47" s="4" t="inlineStr">
        <is>
          <t>650.00</t>
        </is>
      </c>
    </row>
    <row collapsed="false" customFormat="false" customHeight="false" hidden="false" ht="12.1" outlineLevel="0" r="48">
      <c r="A48" s="5" t="s">
        <f>=HYPERLINK("https://rossileiloes.com.br/lote/detalhe/240967", "045")</f>
      </c>
      <c r="B48" s="4" t="s">
        <f>=HYPERLINK("https://rossileiloes.com.br/lote/detalhe/240967", "[ VÍDEO ] Clamps empilhadeira Hidráulica. Aprox. 2800 kg")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28.500,00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=HYPERLINK("https://rossileiloes.com.br/lote/detalhe/240909", "046")</f>
      </c>
      <c r="B49" s="4" t="s">
        <f>=HYPERLINK("https://rossileiloes.com.br/lote/detalhe/240909", " Tanque de aço carbono c/ Misturador e Redutor de velocidade. Medidas 4,5x 1,70 m. Capacidade: Aprox. 10 mil litros.")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=HYPERLINK("https://rossileiloes.com.br/lote/detalhe/240978", "047")</f>
      </c>
      <c r="B50" s="4" t="s">
        <f>=HYPERLINK("https://rossileiloes.com.br/lote/detalhe/240978", " Empilhadeira WEGAN Ano 2019 Capacidade 3500 kgs Torre triplex -Necessita de reparos/ manutenção conforme fotos")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46.000,00</t>
        </is>
      </c>
      <c r="F50" s="4" t="inlineStr">
        <is>
          <t>350.00</t>
        </is>
      </c>
    </row>
    <row collapsed="false" customFormat="false" customHeight="false" hidden="false" ht="12.1" outlineLevel="0" r="51">
      <c r="A51" s="5" t="s">
        <f>=HYPERLINK("https://rossileiloes.com.br/lote/detalhe/240913", "048")</f>
      </c>
      <c r="B51" s="4" t="s">
        <f>=HYPERLINK("https://rossileiloes.com.br/lote/detalhe/240913", " Esquadrejadeira KIMAQUINAS; motor 3 cv trifásico 220/380")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350.00</t>
        </is>
      </c>
    </row>
    <row collapsed="false" customFormat="false" customHeight="false" hidden="false" ht="12.1" outlineLevel="0" r="52">
      <c r="A52" s="5" t="s">
        <f>=HYPERLINK("https://rossileiloes.com.br/lote/detalhe/240911", "049")</f>
      </c>
      <c r="B52" s="4" t="s">
        <f>=HYPERLINK("https://rossileiloes.com.br/lote/detalhe/240911", " Tupia INVICTA p/ madeira; base de ferro fundido; Motor de 1,50 cv trifásico.")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2.000,00</t>
        </is>
      </c>
      <c r="F52" s="4" t="inlineStr">
        <is>
          <t>350.00</t>
        </is>
      </c>
    </row>
    <row collapsed="false" customFormat="false" customHeight="false" hidden="false" ht="12.1" outlineLevel="0" r="53">
      <c r="A53" s="5" t="s">
        <f>=HYPERLINK("https://rossileiloes.com.br/lote/detalhe/240910", "050")</f>
      </c>
      <c r="B53" s="4" t="s">
        <f>=HYPERLINK("https://rossileiloes.com.br/lote/detalhe/240910", " Furadeira Horizontal para madeira com motor de 1,5 cv trifásico 220/380")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2.500,00</t>
        </is>
      </c>
      <c r="F53" s="4" t="inlineStr">
        <is>
          <t>350.00</t>
        </is>
      </c>
    </row>
    <row collapsed="false" customFormat="false" customHeight="false" hidden="false" ht="12.1" outlineLevel="0" r="54">
      <c r="A54" s="5" t="s">
        <f>=HYPERLINK("https://rossileiloes.com.br/lote/detalhe/240912", "051")</f>
      </c>
      <c r="B54" s="4" t="s">
        <f>=HYPERLINK("https://rossileiloes.com.br/lote/detalhe/240912", " Furadeira de bancada com motor de 1 cv 4 polos trifásico 220/380")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850,00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=HYPERLINK("https://rossileiloes.com.br/lote/detalhe/240918", "053")</f>
      </c>
      <c r="B55" s="4" t="s">
        <f>=HYPERLINK("https://rossileiloes.com.br/lote/detalhe/240918", " Furadeira de Coluna NEWTON Estrutura de Ferro Fundido ; Motor monofásico de 1/2 cv ; funcionando perfeitamente")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300.00</t>
        </is>
      </c>
    </row>
    <row collapsed="false" customFormat="false" customHeight="false" hidden="false" ht="12.1" outlineLevel="0" r="56">
      <c r="A56" s="5" t="s">
        <f>=HYPERLINK("https://rossileiloes.com.br/lote/detalhe/240988", "054")</f>
      </c>
      <c r="B56" s="4" t="s">
        <f>=HYPERLINK("https://rossileiloes.com.br/lote/detalhe/240988", "[ VÍDEOS ] Triturador de FACAS com motor de 7,5 cv trifásico 400 mm")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9.800,00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=HYPERLINK("https://rossileiloes.com.br/lote/detalhe/240917", "055")</f>
      </c>
      <c r="B57" s="4" t="s">
        <f>=HYPERLINK("https://rossileiloes.com.br/lote/detalhe/240917", " 02 unidades - Rompedor de Escavadeira Hidráulica 1200/1500 kgs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=HYPERLINK("https://rossileiloes.com.br/lote/detalhe/240923", "056")</f>
      </c>
      <c r="B58" s="4" t="s">
        <f>=HYPERLINK("https://rossileiloes.com.br/lote/detalhe/240923", " Bomba d’água 10”x8” entrada e saída ( Motor indicado 60 cv 4 polos 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=HYPERLINK("https://rossileiloes.com.br/lote/detalhe/240983", "057")</f>
      </c>
      <c r="B59" s="4" t="s">
        <f>=HYPERLINK("https://rossileiloes.com.br/lote/detalhe/240983", " Guincho p/ Construção Civil - Elevação 6 metros / Capacidade 300 kgs /Base 73x93 cm")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4.500,00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=HYPERLINK("https://rossileiloes.com.br/lote/detalhe/240968", "058")</f>
      </c>
      <c r="B60" s="4" t="s">
        <f>=HYPERLINK("https://rossileiloes.com.br/lote/detalhe/240968", "EMPILHADEIRA GOODSENSE MOD. FD35 -ANO 2012 -  3,5 TON. - DIESEL")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40.000,00</t>
        </is>
      </c>
      <c r="F60" s="4" t="inlineStr">
        <is>
          <t>750.00</t>
        </is>
      </c>
    </row>
    <row collapsed="false" customFormat="false" customHeight="false" hidden="false" ht="12.1" outlineLevel="0" r="61">
      <c r="A61" s="5" t="s">
        <f>=HYPERLINK("https://rossileiloes.com.br/lote/detalhe/240930", "059")</f>
      </c>
      <c r="B61" s="4" t="s">
        <f>=HYPERLINK("https://rossileiloes.com.br/lote/detalhe/240930", " Rolamento SKF (NOVO) 23248 CCK/W33 Marca SKF  240 mm interno  440 mm  160 mm  105 kgs")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15.000,00</t>
        </is>
      </c>
      <c r="F61" s="4" t="inlineStr">
        <is>
          <t>750.00</t>
        </is>
      </c>
    </row>
    <row collapsed="false" customFormat="false" customHeight="false" hidden="false" ht="12.1" outlineLevel="0" r="62">
      <c r="A62" s="5" t="s">
        <f>=HYPERLINK("https://rossileiloes.com.br/lote/detalhe/240931", "060")</f>
      </c>
      <c r="B62" s="4" t="s">
        <f>=HYPERLINK("https://rossileiloes.com.br/lote/detalhe/240931", "Aprox. 17 unidades - Válvulas Borboleta 4” SEDE DE INOX")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3.500,00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=HYPERLINK("https://rossileiloes.com.br/lote/detalhe/240916", "061")</f>
      </c>
      <c r="B63" s="4" t="s">
        <f>=HYPERLINK("https://rossileiloes.com.br/lote/detalhe/240916", " Tanque de aço carbono 10 m3 Médias 3,6x 1,80 metros")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=HYPERLINK("https://rossileiloes.com.br/lote/detalhe/240919", "062")</f>
      </c>
      <c r="B64" s="4" t="s">
        <f>=HYPERLINK("https://rossileiloes.com.br/lote/detalhe/240919", " Trator Valtra Valmet 985 Cabinado ; Ar condicionado; 110 cv ; ano 98 4x4 Kit PAD")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75.000,00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=HYPERLINK("https://rossileiloes.com.br/lote/detalhe/240914", "063")</f>
      </c>
      <c r="B65" s="4" t="s">
        <f>=HYPERLINK("https://rossileiloes.com.br/lote/detalhe/240914", " Caçamba Fora de Estrada 5 tons 3200x3700x5200")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11.000,00</t>
        </is>
      </c>
      <c r="F65" s="4" t="inlineStr">
        <is>
          <t>750.00</t>
        </is>
      </c>
    </row>
    <row collapsed="false" customFormat="false" customHeight="false" hidden="false" ht="12.1" outlineLevel="0" r="66">
      <c r="A66" s="5" t="s">
        <f>=HYPERLINK("https://rossileiloes.com.br/lote/detalhe/240928", "064")</f>
      </c>
      <c r="B66" s="4" t="s">
        <f>=HYPERLINK("https://rossileiloes.com.br/lote/detalhe/240928", " Unidade Hidráulica FLUIPRESS 1500 litros ; Acompanha Bombas Hidráulicas; s/ motor")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24.000,00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=HYPERLINK("https://rossileiloes.com.br/lote/detalhe/240915", "067")</f>
      </c>
      <c r="B67" s="4" t="s">
        <f>=HYPERLINK("https://rossileiloes.com.br/lote/detalhe/240915", " Filtro regulador de pressão PARKER 1” P3YEA18GSABNHN")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=HYPERLINK("https://rossileiloes.com.br/lote/detalhe/240924", "068")</f>
      </c>
      <c r="B68" s="4" t="s">
        <f>=HYPERLINK("https://rossileiloes.com.br/lote/detalhe/240924", " 3 unidades - Lubrificador PARKER 1/2” ( novos)")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=HYPERLINK("https://rossileiloes.com.br/lote/detalhe/240926", "069")</f>
      </c>
      <c r="B69" s="4" t="s">
        <f>=HYPERLINK("https://rossileiloes.com.br/lote/detalhe/240926", " 02 unidades - Regulador de pressão 20 Bar PARKER 3568 2000S")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600,00</t>
        </is>
      </c>
      <c r="F69" s="4" t="inlineStr">
        <is>
          <t>350.00</t>
        </is>
      </c>
    </row>
    <row collapsed="false" customFormat="false" customHeight="false" hidden="false" ht="12.1" outlineLevel="0" r="70">
      <c r="A70" s="5" t="s">
        <f>=HYPERLINK("https://rossileiloes.com.br/lote/detalhe/240920", "070")</f>
      </c>
      <c r="B70" s="4" t="s">
        <f>=HYPERLINK("https://rossileiloes.com.br/lote/detalhe/240920", " 03 unidades - Copo metálico p/ Filtro PARKER 4218")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=HYPERLINK("https://rossileiloes.com.br/lote/detalhe/240932", "071")</f>
      </c>
      <c r="B71" s="4" t="s">
        <f>=HYPERLINK("https://rossileiloes.com.br/lote/detalhe/240932", " Purgador Termodinâmico SPIRAX SARCO 1/2” 01 Pistão pneumático 63x160 mm Lote c/ 03 purgadores  01 pistão pneumático")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375,00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=HYPERLINK("https://rossileiloes.com.br/lote/detalhe/240927", "072")</f>
      </c>
      <c r="B72" s="4" t="s">
        <f>=HYPERLINK("https://rossileiloes.com.br/lote/detalhe/240927", "[ VÍDEO ] Tanque de aço INOX 304 Vaporizador encamisado 3000 mil litros capacidade 1500 kgs peso aproximado")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12.500,00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=HYPERLINK("https://rossileiloes.com.br/lote/detalhe/240922", "075")</f>
      </c>
      <c r="B73" s="4" t="s">
        <f>=HYPERLINK("https://rossileiloes.com.br/lote/detalhe/240922", " Motor 20 cv trifásico Weg 4 polos 1750 rpm 220/380/440 v")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3.500,00</t>
        </is>
      </c>
      <c r="F73" s="4" t="inlineStr">
        <is>
          <t>350.00</t>
        </is>
      </c>
    </row>
    <row collapsed="false" customFormat="false" customHeight="false" hidden="false" ht="12.1" outlineLevel="0" r="74">
      <c r="A74" s="5" t="s">
        <f>=HYPERLINK("https://rossileiloes.com.br/lote/detalhe/240987", "077")</f>
      </c>
      <c r="B74" s="4" t="s">
        <f>=HYPERLINK("https://rossileiloes.com.br/lote/detalhe/240987", " [ VÍDEO ] Transformador de Média Frequência Marca REXROTH - TRANSFORMER TYP - 7800201001668 (23 kg) S1P 76,50 kVA")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8.900,00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=HYPERLINK("https://rossileiloes.com.br/lote/detalhe/240976", "078")</f>
      </c>
      <c r="B75" s="4" t="s">
        <f>=HYPERLINK("https://rossileiloes.com.br/lote/detalhe/240976", "[ VÍDEO ] Peneira Rotativa p Areia/ Mineração/ Sucatas Ferrosa e Cavaco de madeiras. Medidas: 6000x1000. Acompanha redutor e motor")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35.000,00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=HYPERLINK("https://rossileiloes.com.br/lote/detalhe/240929", "079")</f>
      </c>
      <c r="B76" s="4" t="s">
        <f>=HYPERLINK("https://rossileiloes.com.br/lote/detalhe/240929", " Bomba Dosadora de Diafragma ORLITA com 03 saídas de INOX")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=HYPERLINK("https://rossileiloes.com.br/lote/detalhe/240985", "080")</f>
      </c>
      <c r="B77" s="4" t="s">
        <f>=HYPERLINK("https://rossileiloes.com.br/lote/detalhe/240985", "[ VÍDEO ] Máquina de Endireitar Arame/Tela de Alambrado Marca New Corte 2500 comprimento")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22.000,00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=HYPERLINK("https://rossileiloes.com.br/lote/detalhe/240921", "081")</f>
      </c>
      <c r="B78" s="4" t="s">
        <f>=HYPERLINK("https://rossileiloes.com.br/lote/detalhe/240921", " Compressor de ar DR-600 Ingersoll-Rand 125 Psi 750PCM Ano 1974 (Necessita de reparos 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19.000,00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=HYPERLINK("https://rossileiloes.com.br/lote/detalhe/240925", "082")</f>
      </c>
      <c r="B79" s="4" t="s">
        <f>=HYPERLINK("https://rossileiloes.com.br/lote/detalhe/240925", " 02 unidades - Pulverizadores de Inox Pneumáticos com 50 bicos cada")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1.500,00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=HYPERLINK("https://rossileiloes.com.br/lote/detalhe/240982", "084")</f>
      </c>
      <c r="B80" s="4" t="s">
        <f>=HYPERLINK("https://rossileiloes.com.br/lote/detalhe/240982", "[ VÍDEOS ] EMPILHADEIRA HYSTER 155 FORTIS 7 TON ANO 2014 DIESEL; TORRE 5,30  SEM DESLOCAMENTO DA TORRE; APROX. 550 HORAS (NÃO ACOMPANHA O EXTENSOR)")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150.000,00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=HYPERLINK("https://rossileiloes.com.br/lote/detalhe/240935", "085")</f>
      </c>
      <c r="B81" s="4" t="s">
        <f>=HYPERLINK("https://rossileiloes.com.br/lote/detalhe/240935", " Lixadeira de CINTA para Madeira. Motor 2 cv trifásico")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=HYPERLINK("https://rossileiloes.com.br/lote/detalhe/240936", "086")</f>
      </c>
      <c r="B82" s="4" t="s">
        <f>=HYPERLINK("https://rossileiloes.com.br/lote/detalhe/240936", " Lote contendo facas , contra facas , suporte de facas e parafusos de grande porte para picadores de madeira -.Aprox. 2.000 kgs")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14.000,00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=HYPERLINK("https://rossileiloes.com.br/lote/detalhe/240933", "087")</f>
      </c>
      <c r="B83" s="4" t="s">
        <f>=HYPERLINK("https://rossileiloes.com.br/lote/detalhe/240933", " 13 unidades - Lote de REDUTORES de velocidade com diversas reduções e tamanho")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40.000,00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=HYPERLINK("https://rossileiloes.com.br/lote/detalhe/240934", "089")</f>
      </c>
      <c r="B84" s="4" t="s">
        <f>=HYPERLINK("https://rossileiloes.com.br/lote/detalhe/240934", " Mesa vibratória Separadora de INOX sem motor")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3.500,00</t>
        </is>
      </c>
      <c r="F84" s="4" t="inlineStr">
        <is>
          <t>350.00</t>
        </is>
      </c>
    </row>
    <row collapsed="false" customFormat="false" customHeight="false" hidden="false" ht="12.1" outlineLevel="0" r="85">
      <c r="A85" s="5" t="s">
        <f>=HYPERLINK("https://rossileiloes.com.br/lote/detalhe/240937", "091")</f>
      </c>
      <c r="B85" s="4" t="s">
        <f>=HYPERLINK("https://rossileiloes.com.br/lote/detalhe/240937", " 04 unidades - Motovibradores de 4,3 cv e acessórios Placas e diversos")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=HYPERLINK("https://rossileiloes.com.br/lote/detalhe/240979", "092")</f>
      </c>
      <c r="B86" s="4" t="s">
        <f>=HYPERLINK("https://rossileiloes.com.br/lote/detalhe/240979", "[ VÍDEOS ] Máquina de BLOCOS Automática/Hidraulica 14x19x39 mm de medida dos blocos")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37.000,00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=HYPERLINK("https://rossileiloes.com.br/lote/detalhe/240938", "093")</f>
      </c>
      <c r="B87" s="4" t="s">
        <f>=HYPERLINK("https://rossileiloes.com.br/lote/detalhe/240938", " Redutor de velocidade 1:12 redução")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12.500,00</t>
        </is>
      </c>
      <c r="F87" s="4" t="inlineStr">
        <is>
          <t>750.00</t>
        </is>
      </c>
    </row>
    <row collapsed="false" customFormat="false" customHeight="false" hidden="false" ht="12.1" outlineLevel="0" r="88">
      <c r="A88" s="5" t="s">
        <f>=HYPERLINK("https://rossileiloes.com.br/lote/detalhe/240984", "094")</f>
      </c>
      <c r="B88" s="4" t="s">
        <f>=HYPERLINK("https://rossileiloes.com.br/lote/detalhe/240984", " Guilhotina Corte Chapas Marca Newton Capacidade de corte 2050x5 mm")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21.000,00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=HYPERLINK("https://rossileiloes.com.br/lote/detalhe/240880", "096")</f>
      </c>
      <c r="B89" s="4" t="s">
        <f>=HYPERLINK("https://rossileiloes.com.br/lote/detalhe/240880", "12 unidades - Portões ( NOVOS) de aço carbono com as seguintes medidas 2900x3530 mm cada.")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15.000,00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=HYPERLINK("https://rossileiloes.com.br/lote/detalhe/240946", "098")</f>
      </c>
      <c r="B90" s="4" t="s">
        <f>=HYPERLINK("https://rossileiloes.com.br/lote/detalhe/240946", "[ VÍDEO ] Peneira Rotativa p Areia c/ motor 20 cv 4 polos 220/380 - Redutor 1:35 H23 nas medidas de 6000x1500 mm")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135.000,00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=HYPERLINK("https://rossileiloes.com.br/lote/detalhe/240980", "099")</f>
      </c>
      <c r="B91" s="4" t="s">
        <f>=HYPERLINK("https://rossileiloes.com.br/lote/detalhe/240980", "[ VÍDEO ] Roscas transportadoras aço carbono")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9.500,00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=HYPERLINK("https://rossileiloes.com.br/lote/detalhe/240986", "100")</f>
      </c>
      <c r="B92" s="4" t="s">
        <f>=HYPERLINK("https://rossileiloes.com.br/lote/detalhe/240986", " Dobradeira de Chapas NEWTON Capacidade de dobra 2050 mm comprimento chapa 20/25 toneladas Ano 1994")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38.000,00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=HYPERLINK("https://rossileiloes.com.br/lote/detalhe/240990", "101")</f>
      </c>
      <c r="B93" s="4" t="s">
        <f>=HYPERLINK("https://rossileiloes.com.br/lote/detalhe/240990", "[ VÍDEO ] Dobradeira Hidráulica IMAG de chapas Marca IMAG Modelo PVM 30 40 Comprimento 3000 mm Ano 05/2005 Capacidade de dobra 3,2 mm")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45.000,00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=HYPERLINK("https://rossileiloes.com.br/lote/detalhe/240942", "102")</f>
      </c>
      <c r="B94" s="4" t="s">
        <f>=HYPERLINK("https://rossileiloes.com.br/lote/detalhe/240942", " Motobomba GRUNDFOS DANFOSS 20 cv 3528 rpm ( NOVA SEM USO)")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12.000,00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=HYPERLINK("https://rossileiloes.com.br/lote/detalhe/240943", "103")</f>
      </c>
      <c r="B95" s="4" t="s">
        <f>=HYPERLINK("https://rossileiloes.com.br/lote/detalhe/240943", " Bomba de INOX p Massa de Papel e Serragem ; Sem motor")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17.000,00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=HYPERLINK("https://rossileiloes.com.br/lote/detalhe/240944", "104")</f>
      </c>
      <c r="B96" s="4" t="s">
        <f>=HYPERLINK("https://rossileiloes.com.br/lote/detalhe/240944", " Válvulas Angular de 6” e 3” respectivamente Aço carbono")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1.800,00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=HYPERLINK("https://rossileiloes.com.br/lote/detalhe/240991", "106")</f>
      </c>
      <c r="B97" s="4" t="s">
        <f>=HYPERLINK("https://rossileiloes.com.br/lote/detalhe/240991", " Guilhotina p Chapas ROCCO Marca ROCCO Modelo T Capacidade 2050 X 2,5 mm")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21.000,00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=HYPERLINK("https://rossileiloes.com.br/lote/detalhe/240989", "107")</f>
      </c>
      <c r="B98" s="4" t="s">
        <f>=HYPERLINK("https://rossileiloes.com.br/lote/detalhe/240989", " Prensa Excêntrica MSL 65 TONS Marca MSL METALÚRGICA SOUZA")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55.000,00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=HYPERLINK("https://rossileiloes.com.br/lote/detalhe/240945", "109")</f>
      </c>
      <c r="B99" s="4" t="s">
        <f>=HYPERLINK("https://rossileiloes.com.br/lote/detalhe/240945", "[ VÍDEO ] 04 unidades - Motores Elétrico ANTI EXPLOSÃO BLINDADOS WEG. Veja especificações")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7.500,00</t>
        </is>
      </c>
      <c r="F99" s="4" t="inlineStr">
        <is>
          <t>350.00</t>
        </is>
      </c>
    </row>
    <row collapsed="false" customFormat="false" customHeight="false" hidden="false" ht="12.1" outlineLevel="0" r="100">
      <c r="A100" s="5" t="s">
        <f>=HYPERLINK("https://rossileiloes.com.br/lote/detalhe/240951", "110")</f>
      </c>
      <c r="B100" s="4" t="s">
        <f>=HYPERLINK("https://rossileiloes.com.br/lote/detalhe/240951", " 02 Conjuntos de Jato de granalhas ( sem compressor)")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11.000,00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=HYPERLINK("https://rossileiloes.com.br/lote/detalhe/240949", "111")</f>
      </c>
      <c r="B101" s="4" t="s">
        <f>=HYPERLINK("https://rossileiloes.com.br/lote/detalhe/240949", "[ VÍDEO ] Envasadora de líquidos com 12 Bicos ; motor e acionamento INOX")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10.000,00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=HYPERLINK("https://rossileiloes.com.br/lote/detalhe/240947", "112")</f>
      </c>
      <c r="B102" s="4" t="s">
        <f>=HYPERLINK("https://rossileiloes.com.br/lote/detalhe/240947", " Vassoura Varredora Motorizada COMAC ( necessita de reparos)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10.000,00</t>
        </is>
      </c>
      <c r="F102" s="4" t="inlineStr">
        <is>
          <t>300.00</t>
        </is>
      </c>
    </row>
    <row collapsed="false" customFormat="false" customHeight="false" hidden="false" ht="12.1" outlineLevel="0" r="103">
      <c r="A103" s="5" t="s">
        <f>=HYPERLINK("https://rossileiloes.com.br/lote/detalhe/240948", "113")</f>
      </c>
      <c r="B103" s="4" t="s">
        <f>=HYPERLINK("https://rossileiloes.com.br/lote/detalhe/240948", " Rosca Transportadora Helicoidal de INOX 304. Medidas 9 metros de comprimento, 50 cm de diâmetro. Peso aproximado 2500 Kgs. Com acessórios conforme fotos")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22.000,00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=HYPERLINK("https://rossileiloes.com.br/lote/detalhe/240952", "114")</f>
      </c>
      <c r="B104" s="4" t="s">
        <f>=HYPERLINK("https://rossileiloes.com.br/lote/detalhe/240952", " Exaustor Soprador MZ VP 560/P 3300 rpm trifásico 220/380 v 4,6 kw ( 6 cv 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3.000,00</t>
        </is>
      </c>
      <c r="F104" s="4" t="inlineStr">
        <is>
          <t>300.00</t>
        </is>
      </c>
    </row>
    <row collapsed="false" customFormat="false" customHeight="false" hidden="false" ht="12.1" outlineLevel="0" r="105">
      <c r="A105" s="5" t="s">
        <f>=HYPERLINK("https://rossileiloes.com.br/lote/detalhe/240950", "116")</f>
      </c>
      <c r="B105" s="4" t="s">
        <f>=HYPERLINK("https://rossileiloes.com.br/lote/detalhe/240950", "[ VÍDEO ] Motoniveladora (PATROLA) New Holland Modelo FG85/ Ano 95 TRANSMISSÃO 28000/06 Pneus novos")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135.000,00</t>
        </is>
      </c>
      <c r="F105" s="4" t="inlineStr">
        <is>
          <t>750.00</t>
        </is>
      </c>
    </row>
    <row collapsed="false" customFormat="false" customHeight="false" hidden="false" ht="12.1" outlineLevel="0" r="106">
      <c r="A106" s="5" t="s">
        <f>=HYPERLINK("https://rossileiloes.com.br/lote/detalhe/240957", "118")</f>
      </c>
      <c r="B106" s="4" t="s">
        <f>=HYPERLINK("https://rossileiloes.com.br/lote/detalhe/240957", " 09 unidades - Buchas p/ Rolamentos Eixo 340 mm Modelo GGL HM 3172")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2.800,00</t>
        </is>
      </c>
      <c r="F106" s="4" t="inlineStr">
        <is>
          <t>300.00</t>
        </is>
      </c>
    </row>
    <row collapsed="false" customFormat="false" customHeight="false" hidden="false" ht="12.1" outlineLevel="0" r="107">
      <c r="A107" s="5" t="s">
        <f>=HYPERLINK("https://rossileiloes.com.br/lote/detalhe/240953", "119")</f>
      </c>
      <c r="B107" s="4" t="s">
        <f>=HYPERLINK("https://rossileiloes.com.br/lote/detalhe/240953", " [ LANCES POR UNIDADE ] 50 unidades - Dormentes de concreto ferroviário. Aprox. 280 kgs. Medidas: 2200x300x280 mm. Para Arrimo, Contenção, Cerca e outros fins.")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25,00</t>
        </is>
      </c>
      <c r="F107" s="4" t="inlineStr">
        <is>
          <t>0.50</t>
        </is>
      </c>
    </row>
    <row collapsed="false" customFormat="false" customHeight="false" hidden="false" ht="12.1" outlineLevel="0" r="108">
      <c r="A108" s="5" t="s">
        <f>=HYPERLINK("https://rossileiloes.com.br/lote/detalhe/240956", "120")</f>
      </c>
      <c r="B108" s="4" t="s">
        <f>=HYPERLINK("https://rossileiloes.com.br/lote/detalhe/240956", " [ LANCES POR UNIDADE ] 100 unidades - Dormentes de concreto ferroviário. Aprox. 280 kgs. Medidas: 2200x300x280 mm. Para Arrimo, Contenção, Cerca e outros fins.")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25,00</t>
        </is>
      </c>
      <c r="F108" s="4" t="inlineStr">
        <is>
          <t>0.50</t>
        </is>
      </c>
    </row>
    <row collapsed="false" customFormat="false" customHeight="false" hidden="false" ht="12.1" outlineLevel="0" r="109">
      <c r="A109" s="5" t="s">
        <f>=HYPERLINK("https://rossileiloes.com.br/lote/detalhe/240954", "121")</f>
      </c>
      <c r="B109" s="4" t="s">
        <f>=HYPERLINK("https://rossileiloes.com.br/lote/detalhe/240954", " [ LANCES POR UNIDADE ] 150 unidades - Dormentes de concreto ferroviário. Aprox. 280 kgs. Medidas: 2200x300x280 mm. Para Arrimo, Contenção, Cerca e outros fins.")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25,00</t>
        </is>
      </c>
      <c r="F109" s="4" t="inlineStr">
        <is>
          <t>0.50</t>
        </is>
      </c>
    </row>
    <row collapsed="false" customFormat="false" customHeight="false" hidden="false" ht="12.1" outlineLevel="0" r="110">
      <c r="A110" s="5" t="s">
        <f>=HYPERLINK("https://rossileiloes.com.br/lote/detalhe/240955", "122")</f>
      </c>
      <c r="B110" s="4" t="s">
        <f>=HYPERLINK("https://rossileiloes.com.br/lote/detalhe/240955", " [ LANCES POR UNIDADE ] 200 unidades - Dormentes de concreto ferroviário. Aprox. 280 kgs. Medidas: 2200x300x280 mm. Para Arrimo, Contenção, Cerca e outros fins.")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25,00</t>
        </is>
      </c>
      <c r="F110" s="4" t="inlineStr">
        <is>
          <t>0.50</t>
        </is>
      </c>
    </row>
    <row collapsed="false" customFormat="false" customHeight="false" hidden="false" ht="12.1" outlineLevel="0" r="111">
      <c r="A111" s="5" t="s">
        <f>=HYPERLINK("https://rossileiloes.com.br/lote/detalhe/240958", "126")</f>
      </c>
      <c r="B111" s="4" t="s">
        <f>=HYPERLINK("https://rossileiloes.com.br/lote/detalhe/240958", " Túnel de encolhimento para garrafas PET - Equipamento funcionando")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=HYPERLINK("https://rossileiloes.com.br/lote/detalhe/240960", "127")</f>
      </c>
      <c r="B112" s="4" t="s">
        <f>=HYPERLINK("https://rossileiloes.com.br/lote/detalhe/240960", " Redutor de velocidade TRANSMOTECNICA Redução 1:31,50")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6.000,00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=HYPERLINK("https://rossileiloes.com.br/lote/detalhe/240959", "131")</f>
      </c>
      <c r="B113" s="4" t="s">
        <f>=HYPERLINK("https://rossileiloes.com.br/lote/detalhe/240959", " Extrusora para Grãos ALLIANCE. Modelo ALPE 500 E")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7.500,00</t>
        </is>
      </c>
      <c r="F113" s="4" t="inlineStr">
        <is>
          <t>750.00</t>
        </is>
      </c>
    </row>
    <row collapsed="false" customFormat="false" customHeight="false" hidden="false" ht="12.1" outlineLevel="0" r="114">
      <c r="A114" s="5" t="s">
        <f>=HYPERLINK("https://rossileiloes.com.br/lote/detalhe/240963", "132")</f>
      </c>
      <c r="B114" s="4" t="s">
        <f>=HYPERLINK("https://rossileiloes.com.br/lote/detalhe/240963", " Misturador de produtos Dimensões 0.90x1,82x0,94 - 1,45 m3Da pra produzir 6,00 a 8,00 ton / hora - Sistema de baleada.")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28.000,00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=HYPERLINK("https://rossileiloes.com.br/lote/detalhe/240964", "133")</f>
      </c>
      <c r="B115" s="4" t="s">
        <f>=HYPERLINK("https://rossileiloes.com.br/lote/detalhe/240964", " Moinho de BOLA contínuo com Revestimento de Borracha  Redutor Falk 1:4.483 de redução  1,70x1,50 metros ( dimensões)")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120.000,00</t>
        </is>
      </c>
      <c r="F115" s="4" t="inlineStr">
        <is>
          <t>750.00</t>
        </is>
      </c>
    </row>
    <row collapsed="false" customFormat="false" customHeight="false" hidden="false" ht="12.1" outlineLevel="0" r="116">
      <c r="A116" s="5" t="s">
        <f>=HYPERLINK("https://rossileiloes.com.br/lote/detalhe/240961", "137")</f>
      </c>
      <c r="B116" s="4" t="s">
        <f>=HYPERLINK("https://rossileiloes.com.br/lote/detalhe/240961", " Tanque p Abastecimento de combustíveis, 10 mil litros capacidade, completo com bomba de engrenagem/motor e mangueiras de abastecimento, SEMINOVO")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23.000,00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=HYPERLINK("https://rossileiloes.com.br/lote/detalhe/240965", "139")</f>
      </c>
      <c r="B117" s="4" t="s">
        <f>=HYPERLINK("https://rossileiloes.com.br/lote/detalhe/240965", " 20 unidades - Curvas schedule 40 raio Longo 6”")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3.600,00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=HYPERLINK("https://rossileiloes.com.br/lote/detalhe/240962", "140")</f>
      </c>
      <c r="B118" s="4" t="s">
        <f>=HYPERLINK("https://rossileiloes.com.br/lote/detalhe/240962", " Transformador 30 KVA HEVT-DUTY T2H30S 480 v 208/120")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2.500,00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=HYPERLINK("https://rossileiloes.com.br/lote/detalhe/240966", "141")</f>
      </c>
      <c r="B119" s="4" t="s">
        <f>=HYPERLINK("https://rossileiloes.com.br/lote/detalhe/240966", " 02 unidades - Mancais SKF SSNHD 530 com rolamentos completo")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=HYPERLINK("https://rossileiloes.com.br/lote/detalhe/240970", "143")</f>
      </c>
      <c r="B120" s="4" t="s">
        <f>=HYPERLINK("https://rossileiloes.com.br/lote/detalhe/240970", " 02 Motoredutores SEW EURODRIVE 15 cv trifásico 1740 rpm / Redução de 1: 16,17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8.500,00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=HYPERLINK("https://rossileiloes.com.br/lote/detalhe/240969", "145")</f>
      </c>
      <c r="B121" s="4" t="s">
        <f>=HYPERLINK("https://rossileiloes.com.br/lote/detalhe/240969", " Bomba de INOX p/ alimentos/ produtos químicos em geral Recalque de 3,50 P cisterna")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7.200,00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=HYPERLINK("https://rossileiloes.com.br/lote/detalhe/240971", "146")</f>
      </c>
      <c r="B122" s="4" t="s">
        <f>=HYPERLINK("https://rossileiloes.com.br/lote/detalhe/240971", " 08 - unidades Caixas Metálicas P/ Armazenamento diversos. Medidas 1200x1000x860 mm")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6.000,00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=HYPERLINK("https://rossileiloes.com.br/lote/detalhe/240972", "148")</f>
      </c>
      <c r="B123" s="4" t="s">
        <f>=HYPERLINK("https://rossileiloes.com.br/lote/detalhe/240972", "[ VÍDEO ] Compressor Parafuso ATLAS COPCO GE55 Motor 60 cv trifásico")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32.000,00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=HYPERLINK("https://rossileiloes.com.br/lote/detalhe/240981", "149")</f>
      </c>
      <c r="B124" s="4" t="s">
        <f>=HYPERLINK("https://rossileiloes.com.br/lote/detalhe/240981", " ACESSÓRIOS PARA SILO DE CONCRETO")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=HYPERLINK("https://rossileiloes.com.br/lote/detalhe/240992", "150")</f>
      </c>
      <c r="B125" s="4" t="s">
        <f>=HYPERLINK("https://rossileiloes.com.br/lote/detalhe/240992", "[ VÍDEO ] 04 Unidades - Bombas Helicoidais WEATHERFORD 5”")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18.000,00</t>
        </is>
      </c>
      <c r="F125" s="4" t="inlineStr">
        <is>
          <t>350.00</t>
        </is>
      </c>
    </row>
    <row collapsed="false" customFormat="false" customHeight="false" hidden="false" ht="12.1" outlineLevel="0" r="126">
      <c r="A126" s="5" t="s">
        <f>=HYPERLINK("https://rossileiloes.com.br/lote/detalhe/240993", "151")</f>
      </c>
      <c r="B126" s="4" t="s">
        <f>=HYPERLINK("https://rossileiloes.com.br/lote/detalhe/240993", " 02 Unidades - Peneiras Vibratórias MAVI  Acompanha Motovibradores cada equipamento Completa")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24.000,00</t>
        </is>
      </c>
      <c r="F126" s="4" t="inlineStr">
        <is>
          <t>350.00</t>
        </is>
      </c>
    </row>
    <row collapsed="false" customFormat="false" customHeight="false" hidden="false" ht="12.1" outlineLevel="0" r="127">
      <c r="A127" s="5" t="s">
        <f>=HYPERLINK("https://rossileiloes.com.br/lote/detalhe/240994", "152")</f>
      </c>
      <c r="B127" s="4" t="s">
        <f>=HYPERLINK("https://rossileiloes.com.br/lote/detalhe/240994", " [ VÍDEO ] 38 Unidades - Mancais Diversos Tamanhos: Modelos e marcas")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3.900,00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=HYPERLINK("https://rossileiloes.com.br/lote/detalhe/240995", "153")</f>
      </c>
      <c r="B128" s="4" t="s">
        <f>=HYPERLINK("https://rossileiloes.com.br/lote/detalhe/240995", " Cilindro Monolucido Aço Carbono  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80.000,00</t>
        </is>
      </c>
      <c r="F128" s="4" t="inlineStr">
        <is>
          <t>450.00</t>
        </is>
      </c>
    </row>
    <row collapsed="false" customFormat="false" customHeight="false" hidden="false" ht="12.1" outlineLevel="0" r="129">
      <c r="A129" s="5" t="s">
        <f>=HYPERLINK("https://rossileiloes.com.br/lote/detalhe/240997", "155")</f>
      </c>
      <c r="B129" s="4" t="s">
        <f>=HYPERLINK("https://rossileiloes.com.br/lote/detalhe/240997", "[ VÍDEO ] Bomba de Mistura CELULOSE 10” REVISADA")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14.500,00</t>
        </is>
      </c>
      <c r="F129" s="4" t="inlineStr">
        <is>
          <t>350.00</t>
        </is>
      </c>
    </row>
    <row collapsed="false" customFormat="false" customHeight="false" hidden="false" ht="12.1" outlineLevel="0" r="130">
      <c r="A130" s="5" t="s">
        <f>=HYPERLINK("https://rossileiloes.com.br/lote/detalhe/240996", "156")</f>
      </c>
      <c r="B130" s="4" t="s">
        <f>=HYPERLINK("https://rossileiloes.com.br/lote/detalhe/240996", "[ VÌDEO ] Bomba de Mistura CELULOSE 12” REVISADA")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32.000,00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=HYPERLINK("https://rossileiloes.com.br/lote/detalhe/240999", "157")</f>
      </c>
      <c r="B131" s="4" t="s">
        <f>=HYPERLINK("https://rossileiloes.com.br/lote/detalhe/240999", " Depurador de Massas")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23.000,00</t>
        </is>
      </c>
      <c r="F131" s="4" t="inlineStr">
        <is>
          <t>500.00</t>
        </is>
      </c>
    </row>
    <row collapsed="false" customFormat="false" customHeight="false" hidden="false" ht="12.1" outlineLevel="0" r="132">
      <c r="A132" s="5" t="s">
        <f>=HYPERLINK("https://rossileiloes.com.br/lote/detalhe/241003", "158")</f>
      </c>
      <c r="B132" s="4" t="s">
        <f>=HYPERLINK("https://rossileiloes.com.br/lote/detalhe/241003", "[ VÍDEO ] 8 unidades no lote com os Rotores - Cestos p/ Depuradores de Massa")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75.000,00</t>
        </is>
      </c>
      <c r="F132" s="4" t="inlineStr">
        <is>
          <t>1000.00</t>
        </is>
      </c>
    </row>
    <row collapsed="false" customFormat="false" customHeight="false" hidden="false" ht="12.1" outlineLevel="0" r="133">
      <c r="A133" s="5" t="s">
        <f>=HYPERLINK("https://rossileiloes.com.br/lote/detalhe/241006", "159")</f>
      </c>
      <c r="B133" s="4" t="s">
        <f>=HYPERLINK("https://rossileiloes.com.br/lote/detalhe/241006", " 02 - Unidades - Bombas Helicoidal INOX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3.200,00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=HYPERLINK("https://rossileiloes.com.br/lote/detalhe/240998", "160")</f>
      </c>
      <c r="B134" s="4" t="s">
        <f>=HYPERLINK("https://rossileiloes.com.br/lote/detalhe/240998", "[ VÍDEO ] 09 peças no conjunto - Mesa Plana Completa INOX")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175.000,00</t>
        </is>
      </c>
      <c r="F134" s="4" t="inlineStr">
        <is>
          <t>1000.00</t>
        </is>
      </c>
    </row>
    <row collapsed="false" customFormat="false" customHeight="false" hidden="false" ht="12.1" outlineLevel="0" r="135">
      <c r="A135" s="5" t="s">
        <f>=HYPERLINK("https://rossileiloes.com.br/lote/detalhe/241001", "161")</f>
      </c>
      <c r="B135" s="4" t="s">
        <f>=HYPERLINK("https://rossileiloes.com.br/lote/detalhe/241001", " Válvula Guilhotina DELBO 20” Sede de INOX")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9.000,00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=HYPERLINK("https://rossileiloes.com.br/lote/detalhe/241004", "163")</f>
      </c>
      <c r="B136" s="4" t="s">
        <f>=HYPERLINK("https://rossileiloes.com.br/lote/detalhe/241004", "[ VÌDEO ] 09 unidades - Válvulas Guilhotina Pneumática INOX")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15.000,00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=HYPERLINK("https://rossileiloes.com.br/lote/detalhe/241005", "164")</f>
      </c>
      <c r="B137" s="4" t="s">
        <f>=HYPERLINK("https://rossileiloes.com.br/lote/detalhe/241005", "[ VÍDEO ] Feltro Celulose (SEM USO, na caixa conforme fotos ) Aprox. 25,19 X 8,70 metros")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22.000,00</t>
        </is>
      </c>
      <c r="F137" s="4" t="inlineStr">
        <is>
          <t>350.00</t>
        </is>
      </c>
    </row>
    <row collapsed="false" customFormat="false" customHeight="false" hidden="false" ht="12.1" outlineLevel="0" r="138">
      <c r="A138" s="5" t="s">
        <f>=HYPERLINK("https://rossileiloes.com.br/lote/detalhe/241002", "165")</f>
      </c>
      <c r="B138" s="4" t="s">
        <f>=HYPERLINK("https://rossileiloes.com.br/lote/detalhe/241002", "[ VÍDEO ] Feltro Celulose (SEM USO, na caixa conforme fotos ) Aprox. 19,50 X 6,60 metros")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22.000,00</t>
        </is>
      </c>
      <c r="F138" s="4" t="inlineStr">
        <is>
          <t>350.00</t>
        </is>
      </c>
    </row>
    <row collapsed="false" customFormat="false" customHeight="false" hidden="false" ht="12.1" outlineLevel="0" r="139">
      <c r="A139" s="5" t="s">
        <f>=HYPERLINK("https://rossileiloes.com.br/lote/detalhe/241000", "166")</f>
      </c>
      <c r="B139" s="4" t="s">
        <f>=HYPERLINK("https://rossileiloes.com.br/lote/detalhe/241000", "[ VÍDEO ] Feltro Celulose (SEM USO, na caixa conforme fotos ) Aprox. 22,45 X 6,55 metros")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22.000,00</t>
        </is>
      </c>
      <c r="F139" s="4" t="inlineStr">
        <is>
          <t>350.00</t>
        </is>
      </c>
    </row>
    <row collapsed="false" customFormat="false" customHeight="false" hidden="false" ht="12.1" outlineLevel="0" r="140">
      <c r="A140" s="5" t="s">
        <f>=HYPERLINK("https://rossileiloes.com.br/lote/detalhe/241007", "168")</f>
      </c>
      <c r="B140" s="4" t="s">
        <f>=HYPERLINK("https://rossileiloes.com.br/lote/detalhe/241007", " Silo para Armazenamento de materiais")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2.800,00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=HYPERLINK("https://rossileiloes.com.br/lote/detalhe/241008", "169")</f>
      </c>
      <c r="B141" s="4" t="s">
        <f>=HYPERLINK("https://rossileiloes.com.br/lote/detalhe/241008", "[ VÍDEO ] Caldeira a Gás GEROTHERMO")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32.000,00</t>
        </is>
      </c>
      <c r="F141" s="4" t="inlineStr">
        <is>
          <t>350.00</t>
        </is>
      </c>
    </row>
    <row collapsed="false" customFormat="false" customHeight="false" hidden="false" ht="12.1" outlineLevel="0" r="142">
      <c r="A142" s="5" t="s">
        <f>=HYPERLINK("https://rossileiloes.com.br/lote/detalhe/241014", "170")</f>
      </c>
      <c r="B142" s="4" t="s">
        <f>=HYPERLINK("https://rossileiloes.com.br/lote/detalhe/241014", " Calandra de chapas 1/2 cap; Chapas até 2,15 metros ; Rolos 5” polegadas dois menores; Rolo de 8” 1 rolo maior; Motor 25 cv trifásico 4 polos")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50.000,00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=HYPERLINK("https://rossileiloes.com.br/lote/detalhe/241009", "171")</f>
      </c>
      <c r="B143" s="4" t="s">
        <f>=HYPERLINK("https://rossileiloes.com.br/lote/detalhe/241009", "[ VÍDEO ] Rosqueadeira elétrica ROTHENBERGER SUPER EGO 1/2” até 4” polegadas cap / Acompanha cabeçote completa")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10.000,00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=HYPERLINK("https://rossileiloes.com.br/lote/detalhe/241012", "172")</f>
      </c>
      <c r="B144" s="4" t="s">
        <f>=HYPERLINK("https://rossileiloes.com.br/lote/detalhe/241012", "[ VÍDEO ] Calandra de tubos 1/2” a 4” polegadas Com motor / Jogos de matrizes completa")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25.000,00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=HYPERLINK("https://rossileiloes.com.br/lote/detalhe/241015", "173")</f>
      </c>
      <c r="B145" s="4" t="s">
        <f>=HYPERLINK("https://rossileiloes.com.br/lote/detalhe/241015", "[ VÍDEO ] CLAMP P/ Bobina de papel / Capacidade 2 tons / Abertura 1300 mm /Peso 550 kgs aproximado")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22.000,00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=HYPERLINK("https://rossileiloes.com.br/lote/detalhe/241010", "174")</f>
      </c>
      <c r="B146" s="4" t="s">
        <f>=HYPERLINK("https://rossileiloes.com.br/lote/detalhe/241010", "[ VÍDEO ] CLAMP p/ Bobina de papel / Capacidade 2,8 tons / Abertura 1500 mm / Peso aproximado 780 kgs")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25.000,00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=HYPERLINK("https://rossileiloes.com.br/lote/detalhe/241013", "176")</f>
      </c>
      <c r="B147" s="4" t="s">
        <f>=HYPERLINK("https://rossileiloes.com.br/lote/detalhe/241013", " Serra circular OMIL com riscador , com motor , seminova")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5.500,00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=HYPERLINK("https://rossileiloes.com.br/lote/detalhe/241011", "177")</f>
      </c>
      <c r="B148" s="4" t="s">
        <f>=HYPERLINK("https://rossileiloes.com.br/lote/detalhe/241011", " Torre tripla EMPILHADEIRA TCM / Altura máxima 8500 mm / Altura média 2670 mm / Modelo VFHM 850- 7E4")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18.000,00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=HYPERLINK("https://rossileiloes.com.br/lote/detalhe/241019", "179")</f>
      </c>
      <c r="B149" s="4" t="s">
        <f>=HYPERLINK("https://rossileiloes.com.br/lote/detalhe/241019", "[ VÍDEO ] Motoredutor NORDBRASIL / Redução 1: 186,66 / Motor 10 cv (7,50 kW) / 4 polos 1745 rpm 220 V")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9.900,00</t>
        </is>
      </c>
      <c r="F149" s="4" t="inlineStr">
        <is>
          <t>350.00</t>
        </is>
      </c>
    </row>
    <row collapsed="false" customFormat="false" customHeight="false" hidden="false" ht="12.1" outlineLevel="0" r="150">
      <c r="A150" s="5" t="s">
        <f>=HYPERLINK("https://rossileiloes.com.br/lote/detalhe/241016", "180")</f>
      </c>
      <c r="B150" s="4" t="s">
        <f>=HYPERLINK("https://rossileiloes.com.br/lote/detalhe/241016", " Motor 20 cv SEW 2 polos 3510 rpm 220/380 V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3.500,00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=HYPERLINK("https://rossileiloes.com.br/lote/detalhe/241018", "181")</f>
      </c>
      <c r="B151" s="4" t="s">
        <f>=HYPERLINK("https://rossileiloes.com.br/lote/detalhe/241018", " Motoredutor NORD BRASIL Redução 1: 273,73 / 2 cv ( 1,50 kW) 220 V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3.500,00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=HYPERLINK("https://rossileiloes.com.br/lote/detalhe/241017", "182")</f>
      </c>
      <c r="B152" s="4" t="s">
        <f>=HYPERLINK("https://rossileiloes.com.br/lote/detalhe/241017", "[ VÍDEO ] Fresadora ISO 30 BRIGFORT ( Parte mecânica funcionando. Parte digital necessita de troca ou reparação)")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32.000,00</t>
        </is>
      </c>
      <c r="F152" s="4" t="inlineStr">
        <is>
          <t>550.00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2026-07-18T12:42:42.00Z</dcterms:created>
  <dc:creator>Tellks Tecnologia</dc:creator>
  <cp:revision>0</cp:revision>
</cp:coreProperties>
</file>