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=HYPERLINK("https://rossileiloes.com.br/lote/detalhe/243232", "001")</f>
      </c>
      <c r="B11" s="4" t="s">
        <f>=HYPERLINK("https://rossileiloes.com.br/lote/detalhe/243232", " Refrigerador by side 528 litros Midea")</f>
      </c>
      <c r="C11" s="4" t="inlineStr">
        <is>
          <t>Vendido</t>
        </is>
      </c>
      <c r="D11" s="4" t="inlineStr">
        <is>
          <t>4</t>
        </is>
      </c>
      <c r="E11" s="5" t="inlineStr">
        <is>
          <t>1.050,00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=HYPERLINK("https://rossileiloes.com.br/lote/detalhe/243224", "002")</f>
      </c>
      <c r="B12" s="4" t="s">
        <f>=HYPERLINK("https://rossileiloes.com.br/lote/detalhe/243224", " Lava e seca Midea ")</f>
      </c>
      <c r="C12" s="4" t="inlineStr">
        <is>
          <t>Vendido</t>
        </is>
      </c>
      <c r="D12" s="4" t="inlineStr">
        <is>
          <t>10</t>
        </is>
      </c>
      <c r="E12" s="5" t="inlineStr">
        <is>
          <t>1.130,00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=HYPERLINK("https://rossileiloes.com.br/lote/detalhe/243213", "003")</f>
      </c>
      <c r="B13" s="4" t="s">
        <f>=HYPERLINK("https://rossileiloes.com.br/lote/detalhe/243213", " 5 un. frigobar Midea - diversos ( sucata)")</f>
      </c>
      <c r="C13" s="4" t="inlineStr">
        <is>
          <t>Vendido</t>
        </is>
      </c>
      <c r="D13" s="4" t="inlineStr">
        <is>
          <t>2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=HYPERLINK("https://rossileiloes.com.br/lote/detalhe/243222", "004")</f>
      </c>
      <c r="B14" s="4" t="s">
        <f>=HYPERLINK("https://rossileiloes.com.br/lote/detalhe/243222", " Lava e seca smart Midea ( sucata)")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=HYPERLINK("https://rossileiloes.com.br/lote/detalhe/243230", "005")</f>
      </c>
      <c r="B15" s="4" t="s">
        <f>=HYPERLINK("https://rossileiloes.com.br/lote/detalhe/243230", " Lava e seca smart Midea ( sucata)")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=HYPERLINK("https://rossileiloes.com.br/lote/detalhe/243217", "006")</f>
      </c>
      <c r="B16" s="4" t="s">
        <f>=HYPERLINK("https://rossileiloes.com.br/lote/detalhe/243217", " Freezer Midea ( sucata)")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=HYPERLINK("https://rossileiloes.com.br/lote/detalhe/243209", "007")</f>
      </c>
      <c r="B17" s="4" t="s">
        <f>=HYPERLINK("https://rossileiloes.com.br/lote/detalhe/243209", " Gerador 15 KVA diesel marca Branco - sem uso (zero horas)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=HYPERLINK("https://rossileiloes.com.br/lote/detalhe/243210", "008")</f>
      </c>
      <c r="B18" s="4" t="s">
        <f>=HYPERLINK("https://rossileiloes.com.br/lote/detalhe/243210", " Gerador D12000 iE (para drone agrícola) - sem uso (zero horas) ")</f>
      </c>
      <c r="C18" s="4" t="inlineStr">
        <is>
          <t>Vendido</t>
        </is>
      </c>
      <c r="D18" s="4" t="inlineStr">
        <is>
          <t>1</t>
        </is>
      </c>
      <c r="E18" s="5" t="inlineStr">
        <is>
          <t>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=HYPERLINK("https://rossileiloes.com.br/lote/detalhe/245226", "009")</f>
      </c>
      <c r="B19" s="4" t="s">
        <f>=HYPERLINK("https://rossileiloes.com.br/lote/detalhe/245226", "12 ROLOS DE ARAME DE SOLDA MIG (15KG/CADA)")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=HYPERLINK("https://rossileiloes.com.br/lote/detalhe/245227", "010")</f>
      </c>
      <c r="B20" s="4" t="s">
        <f>=HYPERLINK("https://rossileiloes.com.br/lote/detalhe/245227", "IMPRESSORA PLOTTER ULTRAJET MOD. ULTRA CAM  -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=HYPERLINK("https://rossileiloes.com.br/lote/detalhe/243455", "344")</f>
      </c>
      <c r="B21" s="4" t="s">
        <f>=HYPERLINK("https://rossileiloes.com.br/lote/detalhe/243455", "29 GALÔES (28KG CADA) CLORETO DE CÁLCIO SOLUÇÃO 40% (REPOSIÇÃO DE CÁLCIO PERDIDO PELO LEITE DURANTE A PASTEURIZAÇÃO)")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=HYPERLINK("https://rossileiloes.com.br/lote/detalhe/243248", "347")</f>
      </c>
      <c r="B22" s="4" t="s">
        <f>=HYPERLINK("https://rossileiloes.com.br/lote/detalhe/243248", " 4 telas de retroprojetores sendo: 2 com tripé e 2 sem")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=HYPERLINK("https://rossileiloes.com.br/lote/detalhe/243249", "348")</f>
      </c>
      <c r="B23" s="4" t="s">
        <f>=HYPERLINK("https://rossileiloes.com.br/lote/detalhe/243249", " 6 luzes de emergência sendo 5 com baterias e 1 sem")</f>
      </c>
      <c r="C23" s="4" t="inlineStr">
        <is>
          <t>Vendido</t>
        </is>
      </c>
      <c r="D23" s="4" t="inlineStr">
        <is>
          <t>1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=HYPERLINK("https://rossileiloes.com.br/lote/detalhe/243251", "353")</f>
      </c>
      <c r="B24" s="4" t="s">
        <f>=HYPERLINK("https://rossileiloes.com.br/lote/detalhe/243251", " ASPIRADOR DE PÓ MIDEA / SEM USO. SEM GARANTIA.")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=HYPERLINK("https://rossileiloes.com.br/lote/detalhe/243250", "354")</f>
      </c>
      <c r="B25" s="4" t="s">
        <f>=HYPERLINK("https://rossileiloes.com.br/lote/detalhe/243250", " ASPIRADOR DE PÓ MIDEA / SEM USO. SEM GARANTIA.")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=HYPERLINK("https://rossileiloes.com.br/lote/detalhe/243252", "356")</f>
      </c>
      <c r="B26" s="4" t="s">
        <f>=HYPERLINK("https://rossileiloes.com.br/lote/detalhe/243252", " ASPIRADOR DE PÓ MIDEA / SEM USO. SEM GARANTIA.")</f>
      </c>
      <c r="C26" s="4" t="inlineStr">
        <is>
          <t>Vendido</t>
        </is>
      </c>
      <c r="D26" s="4" t="inlineStr">
        <is>
          <t>1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=HYPERLINK("https://rossileiloes.com.br/lote/detalhe/243216", "1000")</f>
      </c>
      <c r="B27" s="4" t="s">
        <f>=HYPERLINK("https://rossileiloes.com.br/lote/detalhe/243216", " Caixa 12 unidades - Vinho Peninsula Single Vineyard Syrah  2021")</f>
      </c>
      <c r="C27" s="4" t="inlineStr">
        <is>
          <t>Vendido</t>
        </is>
      </c>
      <c r="D27" s="4" t="inlineStr">
        <is>
          <t>1</t>
        </is>
      </c>
      <c r="E27" s="5" t="inlineStr">
        <is>
          <t>240,00</t>
        </is>
      </c>
      <c r="F27" s="4" t="inlineStr">
        <is>
          <t>10.00</t>
        </is>
      </c>
    </row>
    <row collapsed="false" customFormat="false" customHeight="false" hidden="false" ht="12.1" outlineLevel="0" r="28">
      <c r="A28" s="5" t="s">
        <f>=HYPERLINK("https://rossileiloes.com.br/lote/detalhe/243227", "1001")</f>
      </c>
      <c r="B28" s="4" t="s">
        <f>=HYPERLINK("https://rossileiloes.com.br/lote/detalhe/243227", " Caixa 12 unidades - Vinho Peninsula Single Vineyard Syrah  2021")</f>
      </c>
      <c r="C28" s="4" t="inlineStr">
        <is>
          <t>Vendido</t>
        </is>
      </c>
      <c r="D28" s="4" t="inlineStr">
        <is>
          <t>1</t>
        </is>
      </c>
      <c r="E28" s="5" t="inlineStr">
        <is>
          <t>240,00</t>
        </is>
      </c>
      <c r="F28" s="4" t="inlineStr">
        <is>
          <t>10.00</t>
        </is>
      </c>
    </row>
    <row collapsed="false" customFormat="false" customHeight="false" hidden="false" ht="12.1" outlineLevel="0" r="29">
      <c r="A29" s="5" t="s">
        <f>=HYPERLINK("https://rossileiloes.com.br/lote/detalhe/243226", "1002")</f>
      </c>
      <c r="B29" s="4" t="s">
        <f>=HYPERLINK("https://rossileiloes.com.br/lote/detalhe/243226", " Caixa 12 unidades - Vinho Peninsula Single Vineyard Syrah  2021")</f>
      </c>
      <c r="C29" s="4" t="inlineStr">
        <is>
          <t>Vendido</t>
        </is>
      </c>
      <c r="D29" s="4" t="inlineStr">
        <is>
          <t>1</t>
        </is>
      </c>
      <c r="E29" s="5" t="inlineStr">
        <is>
          <t>240,00</t>
        </is>
      </c>
      <c r="F29" s="4" t="inlineStr">
        <is>
          <t>10.00</t>
        </is>
      </c>
    </row>
    <row collapsed="false" customFormat="false" customHeight="false" hidden="false" ht="12.1" outlineLevel="0" r="30">
      <c r="A30" s="5" t="s">
        <f>=HYPERLINK("https://rossileiloes.com.br/lote/detalhe/243221", "1003")</f>
      </c>
      <c r="B30" s="4" t="s">
        <f>=HYPERLINK("https://rossileiloes.com.br/lote/detalhe/243221", "  Caixa 12 unidades - Vinho Peninsula Single Vineyard Syrah  2021")</f>
      </c>
      <c r="C30" s="4" t="inlineStr">
        <is>
          <t>Vendido</t>
        </is>
      </c>
      <c r="D30" s="4" t="inlineStr">
        <is>
          <t>1</t>
        </is>
      </c>
      <c r="E30" s="5" t="inlineStr">
        <is>
          <t>240,00</t>
        </is>
      </c>
      <c r="F30" s="4" t="inlineStr">
        <is>
          <t>10.00</t>
        </is>
      </c>
    </row>
    <row collapsed="false" customFormat="false" customHeight="false" hidden="false" ht="12.1" outlineLevel="0" r="31">
      <c r="A31" s="5" t="s">
        <f>=HYPERLINK("https://rossileiloes.com.br/lote/detalhe/243215", "1004")</f>
      </c>
      <c r="B31" s="4" t="s">
        <f>=HYPERLINK("https://rossileiloes.com.br/lote/detalhe/243215", " Caixa 12 unidades - Vinho Peninsula Single Vineyard Syrah  2021")</f>
      </c>
      <c r="C31" s="4" t="inlineStr">
        <is>
          <t>Vendido</t>
        </is>
      </c>
      <c r="D31" s="4" t="inlineStr">
        <is>
          <t>1</t>
        </is>
      </c>
      <c r="E31" s="5" t="inlineStr">
        <is>
          <t>240,00</t>
        </is>
      </c>
      <c r="F31" s="4" t="inlineStr">
        <is>
          <t>10.00</t>
        </is>
      </c>
    </row>
    <row collapsed="false" customFormat="false" customHeight="false" hidden="false" ht="12.1" outlineLevel="0" r="32">
      <c r="A32" s="5" t="s">
        <f>=HYPERLINK("https://rossileiloes.com.br/lote/detalhe/243214", "1005")</f>
      </c>
      <c r="B32" s="4" t="s">
        <f>=HYPERLINK("https://rossileiloes.com.br/lote/detalhe/243214", " Caixa 12 unidades - Vinho Peninsula Single Vineyard Syrah  2021")</f>
      </c>
      <c r="C32" s="4" t="inlineStr">
        <is>
          <t>Vendido</t>
        </is>
      </c>
      <c r="D32" s="4" t="inlineStr">
        <is>
          <t>1</t>
        </is>
      </c>
      <c r="E32" s="5" t="inlineStr">
        <is>
          <t>240,00</t>
        </is>
      </c>
      <c r="F32" s="4" t="inlineStr">
        <is>
          <t>10.00</t>
        </is>
      </c>
    </row>
    <row collapsed="false" customFormat="false" customHeight="false" hidden="false" ht="12.1" outlineLevel="0" r="33">
      <c r="A33" s="5" t="s">
        <f>=HYPERLINK("https://rossileiloes.com.br/lote/detalhe/243211", "1006")</f>
      </c>
      <c r="B33" s="4" t="s">
        <f>=HYPERLINK("https://rossileiloes.com.br/lote/detalhe/243211", " Caixa 12 unidades - Vinho Peninsula Single Vineyard Syrah  2021")</f>
      </c>
      <c r="C33" s="4" t="inlineStr">
        <is>
          <t>Vendido</t>
        </is>
      </c>
      <c r="D33" s="4" t="inlineStr">
        <is>
          <t>1</t>
        </is>
      </c>
      <c r="E33" s="5" t="inlineStr">
        <is>
          <t>240,00</t>
        </is>
      </c>
      <c r="F33" s="4" t="inlineStr">
        <is>
          <t>10.00</t>
        </is>
      </c>
    </row>
    <row collapsed="false" customFormat="false" customHeight="false" hidden="false" ht="12.1" outlineLevel="0" r="34">
      <c r="A34" s="5" t="s">
        <f>=HYPERLINK("https://rossileiloes.com.br/lote/detalhe/243218", "1007")</f>
      </c>
      <c r="B34" s="4" t="s">
        <f>=HYPERLINK("https://rossileiloes.com.br/lote/detalhe/243218", " Caixa 12 unidades - Vinho Peninsula Single Vineyard Syrah  2021")</f>
      </c>
      <c r="C34" s="4" t="inlineStr">
        <is>
          <t>Vendido</t>
        </is>
      </c>
      <c r="D34" s="4" t="inlineStr">
        <is>
          <t>1</t>
        </is>
      </c>
      <c r="E34" s="5" t="inlineStr">
        <is>
          <t>240,00</t>
        </is>
      </c>
      <c r="F34" s="4" t="inlineStr">
        <is>
          <t>10.00</t>
        </is>
      </c>
    </row>
    <row collapsed="false" customFormat="false" customHeight="false" hidden="false" ht="12.1" outlineLevel="0" r="35">
      <c r="A35" s="5" t="s">
        <f>=HYPERLINK("https://rossileiloes.com.br/lote/detalhe/243220", "1008")</f>
      </c>
      <c r="B35" s="4" t="s">
        <f>=HYPERLINK("https://rossileiloes.com.br/lote/detalhe/243220", " Caixa 12 unidades - Vinho Peninsula Single Vineyard Syrah  2021")</f>
      </c>
      <c r="C35" s="4" t="inlineStr">
        <is>
          <t>Vendido</t>
        </is>
      </c>
      <c r="D35" s="4" t="inlineStr">
        <is>
          <t>1</t>
        </is>
      </c>
      <c r="E35" s="5" t="inlineStr">
        <is>
          <t>240,00</t>
        </is>
      </c>
      <c r="F35" s="4" t="inlineStr">
        <is>
          <t>10.00</t>
        </is>
      </c>
    </row>
    <row collapsed="false" customFormat="false" customHeight="false" hidden="false" ht="12.1" outlineLevel="0" r="36">
      <c r="A36" s="5" t="s">
        <f>=HYPERLINK("https://rossileiloes.com.br/lote/detalhe/243219", "1009")</f>
      </c>
      <c r="B36" s="4" t="s">
        <f>=HYPERLINK("https://rossileiloes.com.br/lote/detalhe/243219", " Caixa 12 unidades - Vinho Peninsula Single Vineyard Syrah  2021")</f>
      </c>
      <c r="C36" s="4" t="inlineStr">
        <is>
          <t>Vendido</t>
        </is>
      </c>
      <c r="D36" s="4" t="inlineStr">
        <is>
          <t>1</t>
        </is>
      </c>
      <c r="E36" s="5" t="inlineStr">
        <is>
          <t>240,00</t>
        </is>
      </c>
      <c r="F36" s="4" t="inlineStr">
        <is>
          <t>10.00</t>
        </is>
      </c>
    </row>
    <row collapsed="false" customFormat="false" customHeight="false" hidden="false" ht="12.1" outlineLevel="0" r="37">
      <c r="A37" s="5" t="s">
        <f>=HYPERLINK("https://rossileiloes.com.br/lote/detalhe/243212", "1010")</f>
      </c>
      <c r="B37" s="4" t="s">
        <f>=HYPERLINK("https://rossileiloes.com.br/lote/detalhe/243212", " Caixa 12 unidades - Vinho Peninsula Single Vineyard Syrah  2021")</f>
      </c>
      <c r="C37" s="4" t="inlineStr">
        <is>
          <t>Vendido</t>
        </is>
      </c>
      <c r="D37" s="4" t="inlineStr">
        <is>
          <t>1</t>
        </is>
      </c>
      <c r="E37" s="5" t="inlineStr">
        <is>
          <t>240,00</t>
        </is>
      </c>
      <c r="F37" s="4" t="inlineStr">
        <is>
          <t>10.00</t>
        </is>
      </c>
    </row>
    <row collapsed="false" customFormat="false" customHeight="false" hidden="false" ht="12.1" outlineLevel="0" r="38">
      <c r="A38" s="5" t="s">
        <f>=HYPERLINK("https://rossileiloes.com.br/lote/detalhe/243229", "1011")</f>
      </c>
      <c r="B38" s="4" t="s">
        <f>=HYPERLINK("https://rossileiloes.com.br/lote/detalhe/243229", " Caixa 12 unidades - Vinho Peninsula Single Vineyard Syrah  2021")</f>
      </c>
      <c r="C38" s="4" t="inlineStr">
        <is>
          <t>Vendido</t>
        </is>
      </c>
      <c r="D38" s="4" t="inlineStr">
        <is>
          <t>1</t>
        </is>
      </c>
      <c r="E38" s="5" t="inlineStr">
        <is>
          <t>240,00</t>
        </is>
      </c>
      <c r="F38" s="4" t="inlineStr">
        <is>
          <t>10.00</t>
        </is>
      </c>
    </row>
    <row collapsed="false" customFormat="false" customHeight="false" hidden="false" ht="12.1" outlineLevel="0" r="39">
      <c r="A39" s="5" t="s">
        <f>=HYPERLINK("https://rossileiloes.com.br/lote/detalhe/243223", "1012")</f>
      </c>
      <c r="B39" s="4" t="s">
        <f>=HYPERLINK("https://rossileiloes.com.br/lote/detalhe/243223", " Caixa 12 unidades - Vinho Peninsula Single Vineyard Syrah  2021")</f>
      </c>
      <c r="C39" s="4" t="inlineStr">
        <is>
          <t>Vendido</t>
        </is>
      </c>
      <c r="D39" s="4" t="inlineStr">
        <is>
          <t>1</t>
        </is>
      </c>
      <c r="E39" s="5" t="inlineStr">
        <is>
          <t>240,00</t>
        </is>
      </c>
      <c r="F39" s="4" t="inlineStr">
        <is>
          <t>10.00</t>
        </is>
      </c>
    </row>
    <row collapsed="false" customFormat="false" customHeight="false" hidden="false" ht="12.1" outlineLevel="0" r="40">
      <c r="A40" s="5" t="s">
        <f>=HYPERLINK("https://rossileiloes.com.br/lote/detalhe/243231", "1013")</f>
      </c>
      <c r="B40" s="4" t="s">
        <f>=HYPERLINK("https://rossileiloes.com.br/lote/detalhe/243231", " Caixa 12 unidades - Vinho Peninsula Single Vineyard Syrah  2021")</f>
      </c>
      <c r="C40" s="4" t="inlineStr">
        <is>
          <t>Vendido</t>
        </is>
      </c>
      <c r="D40" s="4" t="inlineStr">
        <is>
          <t>1</t>
        </is>
      </c>
      <c r="E40" s="5" t="inlineStr">
        <is>
          <t>240,00</t>
        </is>
      </c>
      <c r="F40" s="4" t="inlineStr">
        <is>
          <t>10.00</t>
        </is>
      </c>
    </row>
    <row collapsed="false" customFormat="false" customHeight="false" hidden="false" ht="12.1" outlineLevel="0" r="41">
      <c r="A41" s="5" t="s">
        <f>=HYPERLINK("https://rossileiloes.com.br/lote/detalhe/243237", "1014")</f>
      </c>
      <c r="B41" s="4" t="s">
        <f>=HYPERLINK("https://rossileiloes.com.br/lote/detalhe/243237", " Caixa 12 unidades - Vinho Peninsula Single Vineyard Syrah  2021")</f>
      </c>
      <c r="C41" s="4" t="inlineStr">
        <is>
          <t>Vendido</t>
        </is>
      </c>
      <c r="D41" s="4" t="inlineStr">
        <is>
          <t>1</t>
        </is>
      </c>
      <c r="E41" s="5" t="inlineStr">
        <is>
          <t>240,00</t>
        </is>
      </c>
      <c r="F41" s="4" t="inlineStr">
        <is>
          <t>10.00</t>
        </is>
      </c>
    </row>
    <row collapsed="false" customFormat="false" customHeight="false" hidden="false" ht="12.1" outlineLevel="0" r="42">
      <c r="A42" s="5" t="s">
        <f>=HYPERLINK("https://rossileiloes.com.br/lote/detalhe/243225", "1015")</f>
      </c>
      <c r="B42" s="4" t="s">
        <f>=HYPERLINK("https://rossileiloes.com.br/lote/detalhe/243225", " Caixa 12 unidades - Vinho Peninsula Single Vineyard Syrah  2021")</f>
      </c>
      <c r="C42" s="4" t="inlineStr">
        <is>
          <t>Vendido</t>
        </is>
      </c>
      <c r="D42" s="4" t="inlineStr">
        <is>
          <t>1</t>
        </is>
      </c>
      <c r="E42" s="5" t="inlineStr">
        <is>
          <t>240,00</t>
        </is>
      </c>
      <c r="F42" s="4" t="inlineStr">
        <is>
          <t>10.00</t>
        </is>
      </c>
    </row>
    <row collapsed="false" customFormat="false" customHeight="false" hidden="false" ht="12.1" outlineLevel="0" r="43">
      <c r="A43" s="5" t="s">
        <f>=HYPERLINK("https://rossileiloes.com.br/lote/detalhe/243240", "1016")</f>
      </c>
      <c r="B43" s="4" t="s">
        <f>=HYPERLINK("https://rossileiloes.com.br/lote/detalhe/243240", " Caixa 12 unidades - Vinho Peninsula Single Vineyard Syrah  2021")</f>
      </c>
      <c r="C43" s="4" t="inlineStr">
        <is>
          <t>Vendido</t>
        </is>
      </c>
      <c r="D43" s="4" t="inlineStr">
        <is>
          <t>1</t>
        </is>
      </c>
      <c r="E43" s="5" t="inlineStr">
        <is>
          <t>240,00</t>
        </is>
      </c>
      <c r="F43" s="4" t="inlineStr">
        <is>
          <t>10.00</t>
        </is>
      </c>
    </row>
    <row collapsed="false" customFormat="false" customHeight="false" hidden="false" ht="12.1" outlineLevel="0" r="44">
      <c r="A44" s="5" t="s">
        <f>=HYPERLINK("https://rossileiloes.com.br/lote/detalhe/243236", "1017")</f>
      </c>
      <c r="B44" s="4" t="s">
        <f>=HYPERLINK("https://rossileiloes.com.br/lote/detalhe/243236", " Caixa 12 unidades - Vinho Peninsula Single Vineyard Syrah  2021")</f>
      </c>
      <c r="C44" s="4" t="inlineStr">
        <is>
          <t>Vendido</t>
        </is>
      </c>
      <c r="D44" s="4" t="inlineStr">
        <is>
          <t>1</t>
        </is>
      </c>
      <c r="E44" s="5" t="inlineStr">
        <is>
          <t>240,00</t>
        </is>
      </c>
      <c r="F44" s="4" t="inlineStr">
        <is>
          <t>10.00</t>
        </is>
      </c>
    </row>
    <row collapsed="false" customFormat="false" customHeight="false" hidden="false" ht="12.1" outlineLevel="0" r="45">
      <c r="A45" s="5" t="s">
        <f>=HYPERLINK("https://rossileiloes.com.br/lote/detalhe/243239", "1018")</f>
      </c>
      <c r="B45" s="4" t="s">
        <f>=HYPERLINK("https://rossileiloes.com.br/lote/detalhe/243239", " Caixa 12 unidades - Vinho Peninsula Single Vineyard Syrah  2021")</f>
      </c>
      <c r="C45" s="4" t="inlineStr">
        <is>
          <t>Vendido</t>
        </is>
      </c>
      <c r="D45" s="4" t="inlineStr">
        <is>
          <t>1</t>
        </is>
      </c>
      <c r="E45" s="5" t="inlineStr">
        <is>
          <t>240,00</t>
        </is>
      </c>
      <c r="F45" s="4" t="inlineStr">
        <is>
          <t>10.00</t>
        </is>
      </c>
    </row>
    <row collapsed="false" customFormat="false" customHeight="false" hidden="false" ht="12.1" outlineLevel="0" r="46">
      <c r="A46" s="5" t="s">
        <f>=HYPERLINK("https://rossileiloes.com.br/lote/detalhe/243228", "1019")</f>
      </c>
      <c r="B46" s="4" t="s">
        <f>=HYPERLINK("https://rossileiloes.com.br/lote/detalhe/243228", " Caixa 12 unidades - Vinho Peninsula Single Vineyard Syrah  2021")</f>
      </c>
      <c r="C46" s="4" t="inlineStr">
        <is>
          <t>Vendido</t>
        </is>
      </c>
      <c r="D46" s="4" t="inlineStr">
        <is>
          <t>1</t>
        </is>
      </c>
      <c r="E46" s="5" t="inlineStr">
        <is>
          <t>240,00</t>
        </is>
      </c>
      <c r="F46" s="4" t="inlineStr">
        <is>
          <t>10.00</t>
        </is>
      </c>
    </row>
    <row collapsed="false" customFormat="false" customHeight="false" hidden="false" ht="12.1" outlineLevel="0" r="47">
      <c r="A47" s="5" t="s">
        <f>=HYPERLINK("https://rossileiloes.com.br/lote/detalhe/243235", "1020")</f>
      </c>
      <c r="B47" s="4" t="s">
        <f>=HYPERLINK("https://rossileiloes.com.br/lote/detalhe/243235", " Caixa 12 unidades - Vinho Peninsula Single Vineyard Syrah  2021")</f>
      </c>
      <c r="C47" s="4" t="inlineStr">
        <is>
          <t>Vendido</t>
        </is>
      </c>
      <c r="D47" s="4" t="inlineStr">
        <is>
          <t>1</t>
        </is>
      </c>
      <c r="E47" s="5" t="inlineStr">
        <is>
          <t>240,00</t>
        </is>
      </c>
      <c r="F47" s="4" t="inlineStr">
        <is>
          <t>10.00</t>
        </is>
      </c>
    </row>
    <row collapsed="false" customFormat="false" customHeight="false" hidden="false" ht="12.1" outlineLevel="0" r="48">
      <c r="A48" s="5" t="s">
        <f>=HYPERLINK("https://rossileiloes.com.br/lote/detalhe/243234", "1021")</f>
      </c>
      <c r="B48" s="4" t="s">
        <f>=HYPERLINK("https://rossileiloes.com.br/lote/detalhe/243234", " Caixa 12 unidades - Vinho Peninsula Single Vineyard Syrah  2021")</f>
      </c>
      <c r="C48" s="4" t="inlineStr">
        <is>
          <t>Vendido</t>
        </is>
      </c>
      <c r="D48" s="4" t="inlineStr">
        <is>
          <t>1</t>
        </is>
      </c>
      <c r="E48" s="5" t="inlineStr">
        <is>
          <t>240,00</t>
        </is>
      </c>
      <c r="F48" s="4" t="inlineStr">
        <is>
          <t>10.00</t>
        </is>
      </c>
    </row>
    <row collapsed="false" customFormat="false" customHeight="false" hidden="false" ht="12.1" outlineLevel="0" r="49">
      <c r="A49" s="5" t="s">
        <f>=HYPERLINK("https://rossileiloes.com.br/lote/detalhe/243238", "1022")</f>
      </c>
      <c r="B49" s="4" t="s">
        <f>=HYPERLINK("https://rossileiloes.com.br/lote/detalhe/243238", " Caixa 12 unidades - Vinho Peninsula Single Vineyard Syrah  2021")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240,00</t>
        </is>
      </c>
      <c r="F49" s="4" t="inlineStr">
        <is>
          <t>10.00</t>
        </is>
      </c>
    </row>
    <row collapsed="false" customFormat="false" customHeight="false" hidden="false" ht="12.1" outlineLevel="0" r="50">
      <c r="A50" s="5" t="s">
        <f>=HYPERLINK("https://rossileiloes.com.br/lote/detalhe/243245", "1023")</f>
      </c>
      <c r="B50" s="4" t="s">
        <f>=HYPERLINK("https://rossileiloes.com.br/lote/detalhe/243245", " Caixa 12 unidades - Vinho Peninsula Single Vineyard Syrah  2021")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240,00</t>
        </is>
      </c>
      <c r="F50" s="4" t="inlineStr">
        <is>
          <t>10.00</t>
        </is>
      </c>
    </row>
    <row collapsed="false" customFormat="false" customHeight="false" hidden="false" ht="12.1" outlineLevel="0" r="51">
      <c r="A51" s="5" t="s">
        <f>=HYPERLINK("https://rossileiloes.com.br/lote/detalhe/243233", "1024")</f>
      </c>
      <c r="B51" s="4" t="s">
        <f>=HYPERLINK("https://rossileiloes.com.br/lote/detalhe/243233", " Caixa 12 unidades - Vinho Peninsula Single Vineyard Syrah  2021")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240,00</t>
        </is>
      </c>
      <c r="F51" s="4" t="inlineStr">
        <is>
          <t>10.00</t>
        </is>
      </c>
    </row>
    <row collapsed="false" customFormat="false" customHeight="false" hidden="false" ht="12.1" outlineLevel="0" r="52">
      <c r="A52" s="5" t="s">
        <f>=HYPERLINK("https://rossileiloes.com.br/lote/detalhe/243244", "1025")</f>
      </c>
      <c r="B52" s="4" t="s">
        <f>=HYPERLINK("https://rossileiloes.com.br/lote/detalhe/243244", " Caixa 12 unidades - Vinho Peninsula Single Vineyard Syrah  2021")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240,00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=HYPERLINK("https://rossileiloes.com.br/lote/detalhe/243243", "1026")</f>
      </c>
      <c r="B53" s="4" t="s">
        <f>=HYPERLINK("https://rossileiloes.com.br/lote/detalhe/243243", " Caixa 12 unidades - Vinho Peninsula Single Vineyard Syrah  2021")</f>
      </c>
      <c r="C53" s="4" t="inlineStr">
        <is>
          <t>Vendido</t>
        </is>
      </c>
      <c r="D53" s="4" t="inlineStr">
        <is>
          <t>1</t>
        </is>
      </c>
      <c r="E53" s="5" t="inlineStr">
        <is>
          <t>240,00</t>
        </is>
      </c>
      <c r="F53" s="4" t="inlineStr">
        <is>
          <t>10.00</t>
        </is>
      </c>
    </row>
    <row collapsed="false" customFormat="false" customHeight="false" hidden="false" ht="12.1" outlineLevel="0" r="54">
      <c r="A54" s="5" t="s">
        <f>=HYPERLINK("https://rossileiloes.com.br/lote/detalhe/243246", "1027")</f>
      </c>
      <c r="B54" s="4" t="s">
        <f>=HYPERLINK("https://rossileiloes.com.br/lote/detalhe/243246", " Caixa 12 unidades - Vinho Peninsula Single Vineyard Syrah  2021")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240,00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=HYPERLINK("https://rossileiloes.com.br/lote/detalhe/243241", "1028")</f>
      </c>
      <c r="B55" s="4" t="s">
        <f>=HYPERLINK("https://rossileiloes.com.br/lote/detalhe/243241", " Caixa 12 unidades - Vinho Peninsula Single Vineyard Syrah  2021")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240,00</t>
        </is>
      </c>
      <c r="F55" s="4" t="inlineStr">
        <is>
          <t>10.00</t>
        </is>
      </c>
    </row>
    <row collapsed="false" customFormat="false" customHeight="false" hidden="false" ht="12.1" outlineLevel="0" r="56">
      <c r="A56" s="5" t="s">
        <f>=HYPERLINK("https://rossileiloes.com.br/lote/detalhe/243242", "1029")</f>
      </c>
      <c r="B56" s="4" t="s">
        <f>=HYPERLINK("https://rossileiloes.com.br/lote/detalhe/243242", " Caixa 12 unidades - Vinho Peninsula Single Vineyard Syrah  2021")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240,00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=HYPERLINK("https://rossileiloes.com.br/lote/detalhe/246210", "1030")</f>
      </c>
      <c r="B57" s="4" t="s">
        <f>=HYPERLINK("https://rossileiloes.com.br/lote/detalhe/246210", "Caixa 12 unidades -  Vinho Peninsula Single Vineyard Syrah 2021")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240,00</t>
        </is>
      </c>
      <c r="F57" s="4" t="inlineStr">
        <is>
          <t>10.00</t>
        </is>
      </c>
    </row>
    <row collapsed="false" customFormat="false" customHeight="false" hidden="false" ht="12.1" outlineLevel="0" r="58">
      <c r="A58" s="5" t="s">
        <f>=HYPERLINK("https://rossileiloes.com.br/lote/detalhe/246211", "1031")</f>
      </c>
      <c r="B58" s="4" t="s">
        <f>=HYPERLINK("https://rossileiloes.com.br/lote/detalhe/246211", "Caixa 12 unidades -  Vinho Peninsula Single Vineyard Syrah 2021")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=HYPERLINK("https://rossileiloes.com.br/lote/detalhe/246212", "1032")</f>
      </c>
      <c r="B59" s="4" t="s">
        <f>=HYPERLINK("https://rossileiloes.com.br/lote/detalhe/246212", "Caixa 12 unidades -  Vinho Peninsula Single Vineyard Syrah 2021")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240,00</t>
        </is>
      </c>
      <c r="F59" s="4" t="inlineStr">
        <is>
          <t>10.00</t>
        </is>
      </c>
    </row>
    <row collapsed="false" customFormat="false" customHeight="false" hidden="false" ht="12.1" outlineLevel="0" r="60">
      <c r="A60" s="5" t="s">
        <f>=HYPERLINK("https://rossileiloes.com.br/lote/detalhe/246213", "1033")</f>
      </c>
      <c r="B60" s="4" t="s">
        <f>=HYPERLINK("https://rossileiloes.com.br/lote/detalhe/246213", "Caixa 12 unidades -  Vinho Peninsula Single Vineyard Syrah 2021")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=HYPERLINK("https://rossileiloes.com.br/lote/detalhe/246214", "1034")</f>
      </c>
      <c r="B61" s="4" t="s">
        <f>=HYPERLINK("https://rossileiloes.com.br/lote/detalhe/246214", "Caixa 12 unidades -  Vinho Peninsula Single Vineyard Syrah 2021")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=HYPERLINK("https://rossileiloes.com.br/lote/detalhe/246215", "1035")</f>
      </c>
      <c r="B62" s="4" t="s">
        <f>=HYPERLINK("https://rossileiloes.com.br/lote/detalhe/246215", "Caixa 12 unidades -  Vinho Peninsula Single Vineyard Syrah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=HYPERLINK("https://rossileiloes.com.br/lote/detalhe/246217", "1036")</f>
      </c>
      <c r="B63" s="4" t="s">
        <f>=HYPERLINK("https://rossileiloes.com.br/lote/detalhe/246217", "Caixa 12 unidades -  Vinho Peninsula Single Vineyard Syrah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=HYPERLINK("https://rossileiloes.com.br/lote/detalhe/246219", "1037")</f>
      </c>
      <c r="B64" s="4" t="s">
        <f>=HYPERLINK("https://rossileiloes.com.br/lote/detalhe/246219", "Caixa 12 unidades -  Vinho Peninsula Single Vineyard Syrah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=HYPERLINK("https://rossileiloes.com.br/lote/detalhe/246218", "1038")</f>
      </c>
      <c r="B65" s="4" t="s">
        <f>=HYPERLINK("https://rossileiloes.com.br/lote/detalhe/246218", "Caixa 12 unidades -  Vinho Peninsula Single Vineyard Syrah 2021")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=HYPERLINK("https://rossileiloes.com.br/lote/detalhe/246216", "1039")</f>
      </c>
      <c r="B66" s="4" t="s">
        <f>=HYPERLINK("https://rossileiloes.com.br/lote/detalhe/246216", "Caixa 12 unidades -  Vinho Peninsula Single Vineyard Syrah 2021")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=HYPERLINK("https://rossileiloes.com.br/lote/detalhe/246221", "1040")</f>
      </c>
      <c r="B67" s="4" t="s">
        <f>=HYPERLINK("https://rossileiloes.com.br/lote/detalhe/246221", "Caixa 12 unidades -  Vinho Peninsula Single Vineyard Syrah 2021")</f>
      </c>
      <c r="C67" s="4" t="inlineStr">
        <is>
          <t>Vendido</t>
        </is>
      </c>
      <c r="D67" s="4" t="inlineStr">
        <is>
          <t>1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=HYPERLINK("https://rossileiloes.com.br/lote/detalhe/246220", "1041")</f>
      </c>
      <c r="B68" s="4" t="s">
        <f>=HYPERLINK("https://rossileiloes.com.br/lote/detalhe/246220", "Caixa 12 unidades -  Vinho Peninsula Single Vineyard Syrah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=HYPERLINK("https://rossileiloes.com.br/lote/detalhe/246222", "1042")</f>
      </c>
      <c r="B69" s="4" t="s">
        <f>=HYPERLINK("https://rossileiloes.com.br/lote/detalhe/246222", "Caixa 12 unidades -  Vinho Peninsula Single Vineyard Syrah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=HYPERLINK("https://rossileiloes.com.br/lote/detalhe/246228", "1043")</f>
      </c>
      <c r="B70" s="4" t="s">
        <f>=HYPERLINK("https://rossileiloes.com.br/lote/detalhe/246228", "Caixa 12 unidades -  Vinho Peninsula Single Vineyard Syrah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=HYPERLINK("https://rossileiloes.com.br/lote/detalhe/246225", "1044")</f>
      </c>
      <c r="B71" s="4" t="s">
        <f>=HYPERLINK("https://rossileiloes.com.br/lote/detalhe/246225", "Caixa 12 unidades -  Vinho Peninsula Single Vineyard Syrah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=HYPERLINK("https://rossileiloes.com.br/lote/detalhe/246230", "1045")</f>
      </c>
      <c r="B72" s="4" t="s">
        <f>=HYPERLINK("https://rossileiloes.com.br/lote/detalhe/246230", "Caixa 12 unidades -  Vinho Peninsula Single Vineyard Syrah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=HYPERLINK("https://rossileiloes.com.br/lote/detalhe/246227", "1046")</f>
      </c>
      <c r="B73" s="4" t="s">
        <f>=HYPERLINK("https://rossileiloes.com.br/lote/detalhe/246227", "Caixa 12 unidades -  Vinho Peninsula Single Vineyard Syrah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=HYPERLINK("https://rossileiloes.com.br/lote/detalhe/246223", "1047")</f>
      </c>
      <c r="B74" s="4" t="s">
        <f>=HYPERLINK("https://rossileiloes.com.br/lote/detalhe/246223", "Caixa 12 unidades -  Vinho Peninsula Single Vineyard Syrah 2021")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=HYPERLINK("https://rossileiloes.com.br/lote/detalhe/246229", "1048")</f>
      </c>
      <c r="B75" s="4" t="s">
        <f>=HYPERLINK("https://rossileiloes.com.br/lote/detalhe/246229", "Caixa 12 unidades -  Vinho Peninsula Single Vineyard Syrah 2021")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=HYPERLINK("https://rossileiloes.com.br/lote/detalhe/246226", "1049")</f>
      </c>
      <c r="B76" s="4" t="s">
        <f>=HYPERLINK("https://rossileiloes.com.br/lote/detalhe/246226", "Caixa 12 unidades -  Vinho Peninsula Single Vineyard Syrah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=HYPERLINK("https://rossileiloes.com.br/lote/detalhe/246224", "1050")</f>
      </c>
      <c r="B77" s="4" t="s">
        <f>=HYPERLINK("https://rossileiloes.com.br/lote/detalhe/246224", "Caixa 12 unidades -  Vinho Peninsula Single Vineyard Syrah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2026-04-22T03:12:31.00Z</dcterms:created>
  <dc:creator>Tellks Tecnologia</dc:creator>
  <cp:revision>0</cp:revision>
</cp:coreProperties>
</file>