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CARROS, MOTORES, GERADORES, COMPRESSORES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04/09/2024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=HYPERLINK("https://rossileiloes.com.br/lote/detalhe/245394", "1000")</f>
      </c>
      <c r="B11" s="4" t="s">
        <f>=HYPERLINK("https://rossileiloes.com.br/lote/detalhe/245394", "03 UN. ESTEIRAS DE INOX SENDO; ( 1 DE 3,00 X 0,60 )( 1 DE 2,70  X 0,20)( 1 DE 1,20 X 0,20 )")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11.000,00</t>
        </is>
      </c>
      <c r="F11" s="4" t="inlineStr">
        <is>
          <t>350.00</t>
        </is>
      </c>
    </row>
    <row collapsed="false" customFormat="false" customHeight="false" hidden="false" ht="12.1" outlineLevel="0" r="12">
      <c r="A12" s="5" t="s">
        <f>=HYPERLINK("https://rossileiloes.com.br/lote/detalhe/245395", "1001")</f>
      </c>
      <c r="B12" s="4" t="s">
        <f>=HYPERLINK("https://rossileiloes.com.br/lote/detalhe/245395", "02 UN. VIRA TAMBOR PNEMÁTICO COM PISTÃO  E UNIDADE HIDRÁULICA FRENTE INOX")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6.000,00</t>
        </is>
      </c>
      <c r="F12" s="4" t="inlineStr">
        <is>
          <t>350.00</t>
        </is>
      </c>
    </row>
    <row collapsed="false" customFormat="false" customHeight="false" hidden="false" ht="12.1" outlineLevel="0" r="13">
      <c r="A13" s="5" t="s">
        <f>=HYPERLINK("https://rossileiloes.com.br/lote/detalhe/245392", "1002")</f>
      </c>
      <c r="B13" s="4" t="s">
        <f>=HYPERLINK("https://rossileiloes.com.br/lote/detalhe/245392", " 1 bomba com motor weg 30cv")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=HYPERLINK("https://rossileiloes.com.br/lote/detalhe/245390", "1003")</f>
      </c>
      <c r="B14" s="4" t="s">
        <f>=HYPERLINK("https://rossileiloes.com.br/lote/detalhe/245390", " 1 bomba com motor 30cv")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=HYPERLINK("https://rossileiloes.com.br/lote/detalhe/245391", "1004")</f>
      </c>
      <c r="B15" s="4" t="s">
        <f>=HYPERLINK("https://rossileiloes.com.br/lote/detalhe/245391", " 1 jato de areia cmv")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=HYPERLINK("https://rossileiloes.com.br/lote/detalhe/245393", "1005")</f>
      </c>
      <c r="B16" s="4" t="s">
        <f>=HYPERLINK("https://rossileiloes.com.br/lote/detalhe/245393", "GERADOR 125 KVA COM MOTOR 4CC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14.500,00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=HYPERLINK("https://rossileiloes.com.br/lote/detalhe/245396", "1006")</f>
      </c>
      <c r="B17" s="4" t="s">
        <f>=HYPERLINK("https://rossileiloes.com.br/lote/detalhe/245396", " 01 MOTOREDUTOR COM MOTOR WEG 3CV")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1.550,00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=HYPERLINK("https://rossileiloes.com.br/lote/detalhe/245397", "1007")</f>
      </c>
      <c r="B18" s="4" t="s">
        <f>=HYPERLINK("https://rossileiloes.com.br/lote/detalhe/245397", " 02 BOMBAS DE ENGRENAGEM")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950,00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=HYPERLINK("https://rossileiloes.com.br/lote/detalhe/245398", "1008")</f>
      </c>
      <c r="B19" s="4" t="s">
        <f>=HYPERLINK("https://rossileiloes.com.br/lote/detalhe/245398", " 01 BOMBA PARA ÓLEO MOTOR 3CV")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1.400,00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=HYPERLINK("https://rossileiloes.com.br/lote/detalhe/245399", "1009")</f>
      </c>
      <c r="B20" s="4" t="s">
        <f>=HYPERLINK("https://rossileiloes.com.br/lote/detalhe/245399", "2 bombas para abastecimento de óleo")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3.800,00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=HYPERLINK("https://rossileiloes.com.br/lote/detalhe/245400", "1010")</f>
      </c>
      <c r="B21" s="4" t="s">
        <f>=HYPERLINK("https://rossileiloes.com.br/lote/detalhe/245400", "1 bomba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=HYPERLINK("https://rossileiloes.com.br/lote/detalhe/245401", "1011")</f>
      </c>
      <c r="B22" s="4" t="s">
        <f>=HYPERLINK("https://rossileiloes.com.br/lote/detalhe/245401", "1 redutor")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200,00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=HYPERLINK("https://rossileiloes.com.br/lote/detalhe/245402", "1012")</f>
      </c>
      <c r="B23" s="4" t="s">
        <f>=HYPERLINK("https://rossileiloes.com.br/lote/detalhe/245402", "Análise de sulfa em leite.equipamento para laboratório.")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=HYPERLINK("https://rossileiloes.com.br/lote/detalhe/246179", "1013")</f>
      </c>
      <c r="B24" s="4" t="s">
        <f>=HYPERLINK("https://rossileiloes.com.br/lote/detalhe/246179", " Antena parabolica em alumínio sem uso")</f>
      </c>
      <c r="C24" s="4" t="inlineStr">
        <is>
          <t>Vendido</t>
        </is>
      </c>
      <c r="D24" s="4" t="inlineStr">
        <is>
          <t>2</t>
        </is>
      </c>
      <c r="E24" s="5" t="inlineStr">
        <is>
          <t>400,00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=HYPERLINK("https://rossileiloes.com.br/lote/detalhe/246178", "1014")</f>
      </c>
      <c r="B25" s="4" t="s">
        <f>=HYPERLINK("https://rossileiloes.com.br/lote/detalhe/246178", " 2 un. pedestal foco de luz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=HYPERLINK("https://rossileiloes.com.br/lote/detalhe/246173", "1015")</f>
      </c>
      <c r="B26" s="4" t="s">
        <f>=HYPERLINK("https://rossileiloes.com.br/lote/detalhe/246173", " 2 un. rolamentos grandes 14 cm x 46 cm (aprox 240 kls total)")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1.500,00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=HYPERLINK("https://rossileiloes.com.br/lote/detalhe/246177", "1016")</f>
      </c>
      <c r="B27" s="4" t="s">
        <f>=HYPERLINK("https://rossileiloes.com.br/lote/detalhe/246177", " 2 un. placas para torno uma 50cm e outra 40cm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1.500,00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=HYPERLINK("https://rossileiloes.com.br/lote/detalhe/246176", "1017")</f>
      </c>
      <c r="B28" s="4" t="s">
        <f>=HYPERLINK("https://rossileiloes.com.br/lote/detalhe/246176", " 2 un.alimentador para injetora largura 57cm x 67 altura.")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600,00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=HYPERLINK("https://rossileiloes.com.br/lote/detalhe/246172", "1018")</f>
      </c>
      <c r="B29" s="4" t="s">
        <f>=HYPERLINK("https://rossileiloes.com.br/lote/detalhe/246172", " 1 un. alimentador com filtro inox 96x30 cm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1.000,00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=HYPERLINK("https://rossileiloes.com.br/lote/detalhe/246174", "1019")</f>
      </c>
      <c r="B30" s="4" t="s">
        <f>=HYPERLINK("https://rossileiloes.com.br/lote/detalhe/246174", " 1 un. alimentador inox com rosca interna 87x30 cm boca 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1.900,00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=HYPERLINK("https://rossileiloes.com.br/lote/detalhe/246175", "1020")</f>
      </c>
      <c r="B31" s="4" t="s">
        <f>=HYPERLINK("https://rossileiloes.com.br/lote/detalhe/246175", " 1 peça maquina 40 cm")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150,00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=HYPERLINK("https://rossileiloes.com.br/lote/detalhe/246438", "1021")</f>
      </c>
      <c r="B32" s="4" t="s">
        <f>=HYPERLINK("https://rossileiloes.com.br/lote/detalhe/246438", "[ VÍDEO ] ELEVADOR AUTOMOTIVO NL211SX 4.000 KILOS - SEM USO - desmontado")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9.500,00</t>
        </is>
      </c>
      <c r="F32" s="4" t="inlineStr">
        <is>
          <t>350.00</t>
        </is>
      </c>
    </row>
    <row collapsed="false" customFormat="false" customHeight="false" hidden="false" ht="12.1" outlineLevel="0" r="33">
      <c r="A33" s="5" t="s">
        <f>=HYPERLINK("https://rossileiloes.com.br/lote/detalhe/245331", "2004")</f>
      </c>
      <c r="B33" s="4" t="s">
        <f>=HYPERLINK("https://rossileiloes.com.br/lote/detalhe/245331", "EMPILHADEIRA / PALETEIRA ELETRICA TOYOTA  - COM BATERIA E CARREGADOR")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15.000,00</t>
        </is>
      </c>
      <c r="F33" s="4" t="inlineStr">
        <is>
          <t>450.00</t>
        </is>
      </c>
    </row>
    <row collapsed="false" customFormat="false" customHeight="false" hidden="false" ht="12.1" outlineLevel="0" r="34">
      <c r="A34" s="5" t="s">
        <f>=HYPERLINK("https://rossileiloes.com.br/lote/detalhe/245333", "2005")</f>
      </c>
      <c r="B34" s="4" t="s">
        <f>=HYPERLINK("https://rossileiloes.com.br/lote/detalhe/245333", " GERADOR DIESEL")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4.500,00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=HYPERLINK("https://rossileiloes.com.br/lote/detalhe/245332", "2006")</f>
      </c>
      <c r="B35" s="4" t="s">
        <f>=HYPERLINK("https://rossileiloes.com.br/lote/detalhe/245332", " GERADOR 4CC APROX. 15 KVA MOTOR")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15.000,00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=HYPERLINK("https://rossileiloes.com.br/lote/detalhe/245290", "2007")</f>
      </c>
      <c r="B36" s="4" t="s">
        <f>=HYPERLINK("https://rossileiloes.com.br/lote/detalhe/245290", "Máquina para solda de tubo. Tipo ponteadeira.100 KVa")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5.750,00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=HYPERLINK("https://rossileiloes.com.br/lote/detalhe/245334", "2008")</f>
      </c>
      <c r="B37" s="4" t="s">
        <f>=HYPERLINK("https://rossileiloes.com.br/lote/detalhe/245334", " BRAÇO ARTICULADO PARA OFICINA (NÃO INCLUI VIGA LATERAL)")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2.100,00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=HYPERLINK("https://rossileiloes.com.br/lote/detalhe/245374", "2009")</f>
      </c>
      <c r="B38" s="4" t="s">
        <f>=HYPERLINK("https://rossileiloes.com.br/lote/detalhe/245374", " TAMBOREADOR")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1.800,00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=HYPERLINK("https://rossileiloes.com.br/lote/detalhe/245336", "2010")</f>
      </c>
      <c r="B39" s="4" t="s">
        <f>=HYPERLINK("https://rossileiloes.com.br/lote/detalhe/245336", " DOIS VASOS  EM INOX DE PRESSÃO COM VALVULAS")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5.000,00</t>
        </is>
      </c>
      <c r="F39" s="4" t="inlineStr">
        <is>
          <t>350.00</t>
        </is>
      </c>
    </row>
    <row collapsed="false" customFormat="false" customHeight="false" hidden="false" ht="12.1" outlineLevel="0" r="40">
      <c r="A40" s="5" t="s">
        <f>=HYPERLINK("https://rossileiloes.com.br/lote/detalhe/245366", "2014")</f>
      </c>
      <c r="B40" s="4" t="s">
        <f>=HYPERLINK("https://rossileiloes.com.br/lote/detalhe/245366", "02 UNIDADES - AUTOCLAVE HOSPITALAR")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4.500,00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=HYPERLINK("https://rossileiloes.com.br/lote/detalhe/245337", "2015")</f>
      </c>
      <c r="B41" s="4" t="s">
        <f>=HYPERLINK("https://rossileiloes.com.br/lote/detalhe/245337", " Balança digital para 1000 kg 1.20 por 80 cm não testado podendo painel não funcionando")</f>
      </c>
      <c r="C41" s="4" t="inlineStr">
        <is>
          <t>Vendido</t>
        </is>
      </c>
      <c r="D41" s="4" t="inlineStr">
        <is>
          <t>1</t>
        </is>
      </c>
      <c r="E41" s="5" t="inlineStr">
        <is>
          <t>800,00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=HYPERLINK("https://rossileiloes.com.br/lote/detalhe/245367", "2016")</f>
      </c>
      <c r="B42" s="4" t="s">
        <f>=HYPERLINK("https://rossileiloes.com.br/lote/detalhe/245367", "TALHA 2 TON.")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1.500,00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=HYPERLINK("https://rossileiloes.com.br/lote/detalhe/245386", "2019")</f>
      </c>
      <c r="B43" s="4" t="s">
        <f>=HYPERLINK("https://rossileiloes.com.br/lote/detalhe/245386", " PRENSA HIDRÁULICA")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8.500,00</t>
        </is>
      </c>
      <c r="F43" s="4" t="inlineStr">
        <is>
          <t>350.00</t>
        </is>
      </c>
    </row>
    <row collapsed="false" customFormat="false" customHeight="false" hidden="false" ht="12.1" outlineLevel="0" r="44">
      <c r="A44" s="5" t="s">
        <f>=HYPERLINK("https://rossileiloes.com.br/lote/detalhe/245285", "2020")</f>
      </c>
      <c r="B44" s="4" t="s">
        <f>=HYPERLINK("https://rossileiloes.com.br/lote/detalhe/245285", " 1 ventilador. .")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800,00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=HYPERLINK("https://rossileiloes.com.br/lote/detalhe/245388", "2021")</f>
      </c>
      <c r="B45" s="4" t="s">
        <f>=HYPERLINK("https://rossileiloes.com.br/lote/detalhe/245388", " PRENSA PARA AMASSAR LATINHA")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1.500,00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=HYPERLINK("https://rossileiloes.com.br/lote/detalhe/245316", "2022")</f>
      </c>
      <c r="B46" s="4" t="s">
        <f>=HYPERLINK("https://rossileiloes.com.br/lote/detalhe/245316", " MISTURADOR DE ESFERA PARA TINTA COM MOTOR WEG 15 CV")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9.500,00</t>
        </is>
      </c>
      <c r="F46" s="4" t="inlineStr">
        <is>
          <t>350.00</t>
        </is>
      </c>
    </row>
    <row collapsed="false" customFormat="false" customHeight="false" hidden="false" ht="12.1" outlineLevel="0" r="47">
      <c r="A47" s="5" t="s">
        <f>=HYPERLINK("https://rossileiloes.com.br/lote/detalhe/245301", "2024")</f>
      </c>
      <c r="B47" s="4" t="s">
        <f>=HYPERLINK("https://rossileiloes.com.br/lote/detalhe/245301", "1 EXAUSTOR LARGURA 65 CM MOTOR WEG 1.5 CV ")</f>
      </c>
      <c r="C47" s="4" t="inlineStr">
        <is>
          <t>Vendido</t>
        </is>
      </c>
      <c r="D47" s="4" t="inlineStr">
        <is>
          <t>1</t>
        </is>
      </c>
      <c r="E47" s="5" t="inlineStr">
        <is>
          <t>900,00</t>
        </is>
      </c>
      <c r="F47" s="4" t="inlineStr">
        <is>
          <t>200.00</t>
        </is>
      </c>
    </row>
    <row collapsed="false" customFormat="false" customHeight="false" hidden="false" ht="12.1" outlineLevel="0" r="48">
      <c r="A48" s="5" t="s">
        <f>=HYPERLINK("https://rossileiloes.com.br/lote/detalhe/245284", "2025")</f>
      </c>
      <c r="B48" s="4" t="s">
        <f>=HYPERLINK("https://rossileiloes.com.br/lote/detalhe/245284", "VÁLVULA ROTATIVA")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=HYPERLINK("https://rossileiloes.com.br/lote/detalhe/245299", "2027")</f>
      </c>
      <c r="B49" s="4" t="s">
        <f>=HYPERLINK("https://rossileiloes.com.br/lote/detalhe/245299", "1 VENTOINHA")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900,00</t>
        </is>
      </c>
      <c r="F49" s="4" t="inlineStr">
        <is>
          <t>200.00</t>
        </is>
      </c>
    </row>
    <row collapsed="false" customFormat="false" customHeight="false" hidden="false" ht="12.1" outlineLevel="0" r="50">
      <c r="A50" s="5" t="s">
        <f>=HYPERLINK("https://rossileiloes.com.br/lote/detalhe/245300", "2028")</f>
      </c>
      <c r="B50" s="4" t="s">
        <f>=HYPERLINK("https://rossileiloes.com.br/lote/detalhe/245300", "1 REDUTOR DE GRANDE PORTE PESO. 1.250 KGS APROX.")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5.500,00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=HYPERLINK("https://rossileiloes.com.br/lote/detalhe/245291", "2030")</f>
      </c>
      <c r="B51" s="4" t="s">
        <f>=HYPERLINK("https://rossileiloes.com.br/lote/detalhe/245291", " 1 taboriador de peças com aquecedor")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900,00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=HYPERLINK("https://rossileiloes.com.br/lote/detalhe/245317", "2031")</f>
      </c>
      <c r="B52" s="4" t="s">
        <f>=HYPERLINK("https://rossileiloes.com.br/lote/detalhe/245317", "CENTRÍFUGA SEPARADORA  FLOTTWEG  MOD. MW 2000 SSP 122")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20.000,00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=HYPERLINK("https://rossileiloes.com.br/lote/detalhe/245304", "2032")</f>
      </c>
      <c r="B53" s="4" t="s">
        <f>=HYPERLINK("https://rossileiloes.com.br/lote/detalhe/245304", "Sistema de filtragem de óleo")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2.500,00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=HYPERLINK("https://rossileiloes.com.br/lote/detalhe/245302", "2033")</f>
      </c>
      <c r="B54" s="4" t="s">
        <f>=HYPERLINK("https://rossileiloes.com.br/lote/detalhe/245302", "EXAUSTOR LARGURA 65 CM - MOTOR 1.5 HP MONOFASICO")</f>
      </c>
      <c r="C54" s="4" t="inlineStr">
        <is>
          <t>Vendido</t>
        </is>
      </c>
      <c r="D54" s="4" t="inlineStr">
        <is>
          <t>1</t>
        </is>
      </c>
      <c r="E54" s="5" t="inlineStr">
        <is>
          <t>900,00</t>
        </is>
      </c>
      <c r="F54" s="4" t="inlineStr">
        <is>
          <t>200.00</t>
        </is>
      </c>
    </row>
    <row collapsed="false" customFormat="false" customHeight="false" hidden="false" ht="12.1" outlineLevel="0" r="55">
      <c r="A55" s="5" t="s">
        <f>=HYPERLINK("https://rossileiloes.com.br/lote/detalhe/245293", "2034")</f>
      </c>
      <c r="B55" s="4" t="s">
        <f>=HYPERLINK("https://rossileiloes.com.br/lote/detalhe/245293", "Aprox. 10 peças - câmera e protetor para empilhadeira")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=HYPERLINK("https://rossileiloes.com.br/lote/detalhe/245338", "2035")</f>
      </c>
      <c r="B56" s="4" t="s">
        <f>=HYPERLINK("https://rossileiloes.com.br/lote/detalhe/245338", " tanque de PVC com pé")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450,00</t>
        </is>
      </c>
      <c r="F56" s="4" t="inlineStr">
        <is>
          <t>750.00</t>
        </is>
      </c>
    </row>
    <row collapsed="false" customFormat="false" customHeight="false" hidden="false" ht="12.1" outlineLevel="0" r="57">
      <c r="A57" s="5" t="s">
        <f>=HYPERLINK("https://rossileiloes.com.br/lote/detalhe/245368", "2037")</f>
      </c>
      <c r="B57" s="4" t="s">
        <f>=HYPERLINK("https://rossileiloes.com.br/lote/detalhe/245368", "BOMBA A VÁCUO")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2.200,00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=HYPERLINK("https://rossileiloes.com.br/lote/detalhe/245320", "2038")</f>
      </c>
      <c r="B58" s="4" t="s">
        <f>=HYPERLINK("https://rossileiloes.com.br/lote/detalhe/245320", " 01 MOTOR WEG COM BOMBA DE ENGRENAGEM( SEM PLAQUETA) APROX. 25 A 30 CV")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2.800,00</t>
        </is>
      </c>
      <c r="F58" s="4" t="inlineStr">
        <is>
          <t>75.00</t>
        </is>
      </c>
    </row>
    <row collapsed="false" customFormat="false" customHeight="false" hidden="false" ht="12.1" outlineLevel="0" r="59">
      <c r="A59" s="5" t="s">
        <f>=HYPERLINK("https://rossileiloes.com.br/lote/detalhe/245325", "2039")</f>
      </c>
      <c r="B59" s="4" t="s">
        <f>=HYPERLINK("https://rossileiloes.com.br/lote/detalhe/245325", " 01 TROLLER PARA 1100 KGS.")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500,00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=HYPERLINK("https://rossileiloes.com.br/lote/detalhe/245294", "2040")</f>
      </c>
      <c r="B60" s="4" t="s">
        <f>=HYPERLINK("https://rossileiloes.com.br/lote/detalhe/245294", "1 bomba a vácuo 2 moto redutor")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2.000,00</t>
        </is>
      </c>
      <c r="F60" s="4" t="inlineStr">
        <is>
          <t>200.00</t>
        </is>
      </c>
    </row>
    <row collapsed="false" customFormat="false" customHeight="false" hidden="false" ht="12.1" outlineLevel="0" r="61">
      <c r="A61" s="5" t="s">
        <f>=HYPERLINK("https://rossileiloes.com.br/lote/detalhe/245292", "2042")</f>
      </c>
      <c r="B61" s="4" t="s">
        <f>=HYPERLINK("https://rossileiloes.com.br/lote/detalhe/245292", "1 unidade hidráulica com 2 bombas hidráulicas com trocador de calor")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7.000,00</t>
        </is>
      </c>
      <c r="F61" s="4" t="inlineStr">
        <is>
          <t>200.00</t>
        </is>
      </c>
    </row>
    <row collapsed="false" customFormat="false" customHeight="false" hidden="false" ht="12.1" outlineLevel="0" r="62">
      <c r="A62" s="5" t="s">
        <f>=HYPERLINK("https://rossileiloes.com.br/lote/detalhe/245339", "2043")</f>
      </c>
      <c r="B62" s="4" t="s">
        <f>=HYPERLINK("https://rossileiloes.com.br/lote/detalhe/245339", " 2 trituradores para máquina acricola com facas")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3.000,00</t>
        </is>
      </c>
      <c r="F62" s="4" t="inlineStr">
        <is>
          <t>750.00</t>
        </is>
      </c>
    </row>
    <row collapsed="false" customFormat="false" customHeight="false" hidden="false" ht="12.1" outlineLevel="0" r="63">
      <c r="A63" s="5" t="s">
        <f>=HYPERLINK("https://rossileiloes.com.br/lote/detalhe/245283", "2045")</f>
      </c>
      <c r="B63" s="4" t="s">
        <f>=HYPERLINK("https://rossileiloes.com.br/lote/detalhe/245283", "COLETOR E SEPARADOR DE ÓLEO")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200.00</t>
        </is>
      </c>
    </row>
    <row collapsed="false" customFormat="false" customHeight="false" hidden="false" ht="12.1" outlineLevel="0" r="64">
      <c r="A64" s="5" t="s">
        <f>=HYPERLINK("https://rossileiloes.com.br/lote/detalhe/245389", "2048")</f>
      </c>
      <c r="B64" s="4" t="s">
        <f>=HYPERLINK("https://rossileiloes.com.br/lote/detalhe/245389", " 4 MOINHOS DE BOLAS ( 1 CAPAC. 1.000LTS - 2 DUPLOS CAPAC. 500 LTS E 1 CAPAC. 500 LTS")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10.000,00</t>
        </is>
      </c>
      <c r="F64" s="4" t="inlineStr">
        <is>
          <t>350.00</t>
        </is>
      </c>
    </row>
    <row collapsed="false" customFormat="false" customHeight="false" hidden="false" ht="12.1" outlineLevel="0" r="65">
      <c r="A65" s="5" t="s">
        <f>=HYPERLINK("https://rossileiloes.com.br/lote/detalhe/245376", "2049")</f>
      </c>
      <c r="B65" s="4" t="s">
        <f>=HYPERLINK("https://rossileiloes.com.br/lote/detalhe/245376", " 01 BOMBA")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1.500,00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=HYPERLINK("https://rossileiloes.com.br/lote/detalhe/245295", "2053")</f>
      </c>
      <c r="B66" s="4" t="s">
        <f>=HYPERLINK("https://rossileiloes.com.br/lote/detalhe/245295", " 04 MOTORES CORRENTE CONTÍNUA")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4.900,00</t>
        </is>
      </c>
      <c r="F66" s="4" t="inlineStr">
        <is>
          <t>200.00</t>
        </is>
      </c>
    </row>
    <row collapsed="false" customFormat="false" customHeight="false" hidden="false" ht="12.1" outlineLevel="0" r="67">
      <c r="A67" s="5" t="s">
        <f>=HYPERLINK("https://rossileiloes.com.br/lote/detalhe/245296", "2054")</f>
      </c>
      <c r="B67" s="4" t="s">
        <f>=HYPERLINK("https://rossileiloes.com.br/lote/detalhe/245296", " 01 MOTOR")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700,00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=HYPERLINK("https://rossileiloes.com.br/lote/detalhe/245372", "2055")</f>
      </c>
      <c r="B68" s="4" t="s">
        <f>=HYPERLINK("https://rossileiloes.com.br/lote/detalhe/245372", "MB/L 708E ANO 1987/1987 - COR BRANCA - DIESEL")</f>
      </c>
      <c r="C68" s="4" t="inlineStr">
        <is>
          <t>Lote retirado</t>
        </is>
      </c>
      <c r="D68" s="4" t="inlineStr">
        <is>
          <t>0</t>
        </is>
      </c>
      <c r="E68" s="5" t="inlineStr">
        <is>
          <t>30.000,00</t>
        </is>
      </c>
      <c r="F68" s="4" t="inlineStr">
        <is>
          <t>550.00</t>
        </is>
      </c>
    </row>
    <row collapsed="false" customFormat="false" customHeight="false" hidden="false" ht="12.1" outlineLevel="0" r="69">
      <c r="A69" s="5" t="s">
        <f>=HYPERLINK("https://rossileiloes.com.br/lote/detalhe/245321", "2058")</f>
      </c>
      <c r="B69" s="4" t="s">
        <f>=HYPERLINK("https://rossileiloes.com.br/lote/detalhe/245321", " 01 BOMBA DOSADORA 0,33 CV")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450,00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=HYPERLINK("https://rossileiloes.com.br/lote/detalhe/245308", "2059")</f>
      </c>
      <c r="B70" s="4" t="s">
        <f>=HYPERLINK("https://rossileiloes.com.br/lote/detalhe/245308", " APARELHO PARA LABORATÓRIO")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500,00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=HYPERLINK("https://rossileiloes.com.br/lote/detalhe/245324", "2060")</f>
      </c>
      <c r="B71" s="4" t="s">
        <f>=HYPERLINK("https://rossileiloes.com.br/lote/detalhe/245324", " 01 COMPRESSOR PARA REGERAÇÃO")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=HYPERLINK("https://rossileiloes.com.br/lote/detalhe/245375", "2061")</f>
      </c>
      <c r="B72" s="4" t="s">
        <f>=HYPERLINK("https://rossileiloes.com.br/lote/detalhe/245375", " 2 MAQUINAS DE ESPECIFICAÇÃO")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300,00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=HYPERLINK("https://rossileiloes.com.br/lote/detalhe/245297", "2062")</f>
      </c>
      <c r="B73" s="4" t="s">
        <f>=HYPERLINK("https://rossileiloes.com.br/lote/detalhe/245297", " 02 PISTÕES PARA DESLOCAMENTO DE MAQUINAS - 1,65 MTS")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500,00</t>
        </is>
      </c>
      <c r="F73" s="4" t="inlineStr">
        <is>
          <t>20.00</t>
        </is>
      </c>
    </row>
    <row collapsed="false" customFormat="false" customHeight="false" hidden="false" ht="12.1" outlineLevel="0" r="74">
      <c r="A74" s="5" t="s">
        <f>=HYPERLINK("https://rossileiloes.com.br/lote/detalhe/245323", "2063")</f>
      </c>
      <c r="B74" s="4" t="s">
        <f>=HYPERLINK("https://rossileiloes.com.br/lote/detalhe/245323", " 03 MOTORES ( SENDO 1 SEM EIXO)")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300,00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=HYPERLINK("https://rossileiloes.com.br/lote/detalhe/245305", "2064")</f>
      </c>
      <c r="B75" s="4" t="s">
        <f>=HYPERLINK("https://rossileiloes.com.br/lote/detalhe/245305", " 01 Bomba de alta pressão de pistão - com manual")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3.500,00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=HYPERLINK("https://rossileiloes.com.br/lote/detalhe/245309", "2065")</f>
      </c>
      <c r="B76" s="4" t="s">
        <f>=HYPERLINK("https://rossileiloes.com.br/lote/detalhe/245309", " 1 PAINEL DE MÁQUINA")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350,00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=HYPERLINK("https://rossileiloes.com.br/lote/detalhe/245307", "2067")</f>
      </c>
      <c r="B77" s="4" t="s">
        <f>=HYPERLINK("https://rossileiloes.com.br/lote/detalhe/245307", "Moto ventilador")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2.500,00</t>
        </is>
      </c>
      <c r="F77" s="4" t="inlineStr">
        <is>
          <t>150.00</t>
        </is>
      </c>
    </row>
    <row collapsed="false" customFormat="false" customHeight="false" hidden="false" ht="12.1" outlineLevel="0" r="78">
      <c r="A78" s="5" t="s">
        <f>=HYPERLINK("https://rossileiloes.com.br/lote/detalhe/245282", "2068")</f>
      </c>
      <c r="B78" s="4" t="s">
        <f>=HYPERLINK("https://rossileiloes.com.br/lote/detalhe/245282", " VENTILADOR")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300,00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=HYPERLINK("https://rossileiloes.com.br/lote/detalhe/245310", "2069")</f>
      </c>
      <c r="B79" s="4" t="s">
        <f>=HYPERLINK("https://rossileiloes.com.br/lote/detalhe/245310", " UNIDADE HIDRAULICA")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2.300,00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=HYPERLINK("https://rossileiloes.com.br/lote/detalhe/245335", "2070")</f>
      </c>
      <c r="B80" s="4" t="s">
        <f>=HYPERLINK("https://rossileiloes.com.br/lote/detalhe/245335", " 01 SERRA ESQUADRILHADEIRA")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1.700,00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=HYPERLINK("https://rossileiloes.com.br/lote/detalhe/245377", "2071")</f>
      </c>
      <c r="B81" s="4" t="s">
        <f>=HYPERLINK("https://rossileiloes.com.br/lote/detalhe/245377", " MOTOR 7.5CV RPM 1730")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950,00</t>
        </is>
      </c>
      <c r="F81" s="4" t="inlineStr">
        <is>
          <t>200.00</t>
        </is>
      </c>
    </row>
    <row collapsed="false" customFormat="false" customHeight="false" hidden="false" ht="12.1" outlineLevel="0" r="82">
      <c r="A82" s="5" t="s">
        <f>=HYPERLINK("https://rossileiloes.com.br/lote/detalhe/245311", "2072")</f>
      </c>
      <c r="B82" s="4" t="s">
        <f>=HYPERLINK("https://rossileiloes.com.br/lote/detalhe/245311", " UNIDADE HIDRAULICA COM MOTOR 5CV WEG")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2.000,00</t>
        </is>
      </c>
      <c r="F82" s="4" t="inlineStr">
        <is>
          <t>200.00</t>
        </is>
      </c>
    </row>
    <row collapsed="false" customFormat="false" customHeight="false" hidden="false" ht="12.1" outlineLevel="0" r="83">
      <c r="A83" s="5" t="s">
        <f>=HYPERLINK("https://rossileiloes.com.br/lote/detalhe/245312", "2073")</f>
      </c>
      <c r="B83" s="4" t="s">
        <f>=HYPERLINK("https://rossileiloes.com.br/lote/detalhe/245312", " ESTEIRA DE LONA (1,90 X 0,20 MTS) COM REDUTOR E MOTOR")</f>
      </c>
      <c r="C83" s="4" t="inlineStr">
        <is>
          <t>Vendido</t>
        </is>
      </c>
      <c r="D83" s="4" t="inlineStr">
        <is>
          <t>1</t>
        </is>
      </c>
      <c r="E83" s="5" t="inlineStr">
        <is>
          <t>1.550,00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=HYPERLINK("https://rossileiloes.com.br/lote/detalhe/245313", "2074")</f>
      </c>
      <c r="B84" s="4" t="s">
        <f>=HYPERLINK("https://rossileiloes.com.br/lote/detalhe/245313", " FURADEIRA DE BANCADA")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700,00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=HYPERLINK("https://rossileiloes.com.br/lote/detalhe/245378", "2075")</f>
      </c>
      <c r="B85" s="4" t="s">
        <f>=HYPERLINK("https://rossileiloes.com.br/lote/detalhe/245378", " 05 MOTORES")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1.650,00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=HYPERLINK("https://rossileiloes.com.br/lote/detalhe/245314", "2076")</f>
      </c>
      <c r="B86" s="4" t="s">
        <f>=HYPERLINK("https://rossileiloes.com.br/lote/detalhe/245314", " SIRENE PARA AMBULANCIA")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250,00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=HYPERLINK("https://rossileiloes.com.br/lote/detalhe/245315", "2078")</f>
      </c>
      <c r="B87" s="4" t="s">
        <f>=HYPERLINK("https://rossileiloes.com.br/lote/detalhe/245315", " TROCADOR DE PLACAS PEQUENO")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700,00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=HYPERLINK("https://rossileiloes.com.br/lote/detalhe/245318", "2079")</f>
      </c>
      <c r="B88" s="4" t="s">
        <f>=HYPERLINK("https://rossileiloes.com.br/lote/detalhe/245318", " 06 PEÇAS SENDO; 3 MOTOS REDUTORES E 3 MOTORES")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950,00</t>
        </is>
      </c>
      <c r="F88" s="4" t="inlineStr">
        <is>
          <t>75.00</t>
        </is>
      </c>
    </row>
    <row collapsed="false" customFormat="false" customHeight="false" hidden="false" ht="12.1" outlineLevel="0" r="89">
      <c r="A89" s="5" t="s">
        <f>=HYPERLINK("https://rossileiloes.com.br/lote/detalhe/245379", "2080")</f>
      </c>
      <c r="B89" s="4" t="s">
        <f>=HYPERLINK("https://rossileiloes.com.br/lote/detalhe/245379", " BOMBA HIDRÁULICA")</f>
      </c>
      <c r="C89" s="4" t="inlineStr">
        <is>
          <t>Lote retirado</t>
        </is>
      </c>
      <c r="D89" s="4" t="inlineStr">
        <is>
          <t>0</t>
        </is>
      </c>
      <c r="E89" s="5" t="inlineStr">
        <is>
          <t>2.450,00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=HYPERLINK("https://rossileiloes.com.br/lote/detalhe/245322", "2082")</f>
      </c>
      <c r="B90" s="4" t="s">
        <f>=HYPERLINK("https://rossileiloes.com.br/lote/detalhe/245322", " 02 MOTORES WEG")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450,00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=HYPERLINK("https://rossileiloes.com.br/lote/detalhe/245276", "2083")</f>
      </c>
      <c r="B91" s="4" t="s">
        <f>=HYPERLINK("https://rossileiloes.com.br/lote/detalhe/245276", "1 UNIDADE DE CENTRÍFUGA C/ MOTOR ELÉTRICO POT. 2 CV")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1.500,00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=HYPERLINK("https://rossileiloes.com.br/lote/detalhe/245371", "2084")</f>
      </c>
      <c r="B92" s="4" t="s">
        <f>=HYPERLINK("https://rossileiloes.com.br/lote/detalhe/245371", " Carrinho com motor Weg para testes")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400,00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=HYPERLINK("https://rossileiloes.com.br/lote/detalhe/245319", "2085")</f>
      </c>
      <c r="B93" s="4" t="s">
        <f>=HYPERLINK("https://rossileiloes.com.br/lote/detalhe/245319", " 02 MOTO REDUTORES")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2.700,00</t>
        </is>
      </c>
      <c r="F93" s="4" t="inlineStr">
        <is>
          <t>350.00</t>
        </is>
      </c>
    </row>
    <row collapsed="false" customFormat="false" customHeight="false" hidden="false" ht="12.1" outlineLevel="0" r="94">
      <c r="A94" s="5" t="s">
        <f>=HYPERLINK("https://rossileiloes.com.br/lote/detalhe/245370", "2086")</f>
      </c>
      <c r="B94" s="4" t="s">
        <f>=HYPERLINK("https://rossileiloes.com.br/lote/detalhe/245370", " 02 motores Eberle sendo ; 1de 4 cv 1710 rpm e 1 de 1,5 cv 1705rpm")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1.300,00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=HYPERLINK("https://rossileiloes.com.br/lote/detalhe/245380", "2088")</f>
      </c>
      <c r="B95" s="4" t="s">
        <f>=HYPERLINK("https://rossileiloes.com.br/lote/detalhe/245380", " MOTOR COM REDUTOR PARA MAQUINA")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650,00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=HYPERLINK("https://rossileiloes.com.br/lote/detalhe/245326", "2089")</f>
      </c>
      <c r="B96" s="4" t="s">
        <f>=HYPERLINK("https://rossileiloes.com.br/lote/detalhe/245326", "05 PNEUS FIRESTONE 235/75R15 (SEM USO  -  DOT VENCIDO)")</f>
      </c>
      <c r="C96" s="4" t="inlineStr">
        <is>
          <t>Não vendido</t>
        </is>
      </c>
      <c r="D96" s="4" t="inlineStr">
        <is>
          <t>1</t>
        </is>
      </c>
      <c r="E96" s="5" t="inlineStr">
        <is>
          <t>1.800,00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=HYPERLINK("https://rossileiloes.com.br/lote/detalhe/245327", "2090")</f>
      </c>
      <c r="B97" s="4" t="s">
        <f>=HYPERLINK("https://rossileiloes.com.br/lote/detalhe/245327", " BOMBA DE REFRIGERAÇÃO DE MAQUINAS")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800,00</t>
        </is>
      </c>
      <c r="F97" s="4" t="inlineStr">
        <is>
          <t>200.00</t>
        </is>
      </c>
    </row>
    <row collapsed="false" customFormat="false" customHeight="false" hidden="false" ht="12.1" outlineLevel="0" r="98">
      <c r="A98" s="5" t="s">
        <f>=HYPERLINK("https://rossileiloes.com.br/lote/detalhe/245330", "2091")</f>
      </c>
      <c r="B98" s="4" t="s">
        <f>=HYPERLINK("https://rossileiloes.com.br/lote/detalhe/245330", " UNIDADE HIDRAULICA")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2.000,00</t>
        </is>
      </c>
      <c r="F98" s="4" t="inlineStr">
        <is>
          <t>200.00</t>
        </is>
      </c>
    </row>
    <row collapsed="false" customFormat="false" customHeight="false" hidden="false" ht="12.1" outlineLevel="0" r="99">
      <c r="A99" s="5" t="s">
        <f>=HYPERLINK("https://rossileiloes.com.br/lote/detalhe/245328", "2092")</f>
      </c>
      <c r="B99" s="4" t="s">
        <f>=HYPERLINK("https://rossileiloes.com.br/lote/detalhe/245328", " BOMBA DE REFRIGERAÇÃO DE MAQUINAS")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1.700,00</t>
        </is>
      </c>
      <c r="F99" s="4" t="inlineStr">
        <is>
          <t>300.00</t>
        </is>
      </c>
    </row>
    <row collapsed="false" customFormat="false" customHeight="false" hidden="false" ht="12.1" outlineLevel="0" r="100">
      <c r="A100" s="5" t="s">
        <f>=HYPERLINK("https://rossileiloes.com.br/lote/detalhe/245329", "2093")</f>
      </c>
      <c r="B100" s="4" t="s">
        <f>=HYPERLINK("https://rossileiloes.com.br/lote/detalhe/245329", " FILTRO MANGA COM MESA ( PARA MARCENARIA)")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2.700,00</t>
        </is>
      </c>
      <c r="F100" s="4" t="inlineStr">
        <is>
          <t>300.00</t>
        </is>
      </c>
    </row>
    <row collapsed="false" customFormat="false" customHeight="false" hidden="false" ht="12.1" outlineLevel="0" r="101">
      <c r="A101" s="5" t="s">
        <f>=HYPERLINK("https://rossileiloes.com.br/lote/detalhe/245381", "2094")</f>
      </c>
      <c r="B101" s="4" t="s">
        <f>=HYPERLINK("https://rossileiloes.com.br/lote/detalhe/245381", "03 MOTORES CORRENTE CONTÍNUA")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3.200,00</t>
        </is>
      </c>
      <c r="F101" s="4" t="inlineStr">
        <is>
          <t>200.00</t>
        </is>
      </c>
    </row>
    <row collapsed="false" customFormat="false" customHeight="false" hidden="false" ht="12.1" outlineLevel="0" r="102">
      <c r="A102" s="5" t="s">
        <f>=HYPERLINK("https://rossileiloes.com.br/lote/detalhe/245382", "2095")</f>
      </c>
      <c r="B102" s="4" t="s">
        <f>=HYPERLINK("https://rossileiloes.com.br/lote/detalhe/245382", " 04 PAINEIS ELETRICOS")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1.000,00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=HYPERLINK("https://rossileiloes.com.br/lote/detalhe/245343", "2096")</f>
      </c>
      <c r="B103" s="4" t="s">
        <f>=HYPERLINK("https://rossileiloes.com.br/lote/detalhe/245343", " MISTURADOR PARA TINTAS C/ TACHO EM AÇO CARBONO. APROX. 500 LTS. (não acompanha estrutura de madeira)")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3.000,00</t>
        </is>
      </c>
      <c r="F103" s="4" t="inlineStr">
        <is>
          <t>150.00</t>
        </is>
      </c>
    </row>
    <row collapsed="false" customFormat="false" customHeight="false" hidden="false" ht="12.1" outlineLevel="0" r="104">
      <c r="A104" s="5" t="s">
        <f>=HYPERLINK("https://rossileiloes.com.br/lote/detalhe/245340", "2097")</f>
      </c>
      <c r="B104" s="4" t="s">
        <f>=HYPERLINK("https://rossileiloes.com.br/lote/detalhe/245340", " MISTURADOR PARA TINTAS C/ TACHO EM AÇO CARBONO. APROX. 500 LTS. (não acompanha estrutura de madeira)")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3.000,00</t>
        </is>
      </c>
      <c r="F104" s="4" t="inlineStr">
        <is>
          <t>150.00</t>
        </is>
      </c>
    </row>
    <row collapsed="false" customFormat="false" customHeight="false" hidden="false" ht="12.1" outlineLevel="0" r="105">
      <c r="A105" s="5" t="s">
        <f>=HYPERLINK("https://rossileiloes.com.br/lote/detalhe/245345", "2098")</f>
      </c>
      <c r="B105" s="4" t="s">
        <f>=HYPERLINK("https://rossileiloes.com.br/lote/detalhe/245345", " MISTURADOR PARA TINTAS C/ TACHO EM AÇO CARBONO. APROX. 500 LTS. (não acompanha estrutura de madeira)")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3.000,00</t>
        </is>
      </c>
      <c r="F105" s="4" t="inlineStr">
        <is>
          <t>150.00</t>
        </is>
      </c>
    </row>
    <row collapsed="false" customFormat="false" customHeight="false" hidden="false" ht="12.1" outlineLevel="0" r="106">
      <c r="A106" s="5" t="s">
        <f>=HYPERLINK("https://rossileiloes.com.br/lote/detalhe/245342", "2099")</f>
      </c>
      <c r="B106" s="4" t="s">
        <f>=HYPERLINK("https://rossileiloes.com.br/lote/detalhe/245342", " MISTURADOR PARA TINTAS C/ TACHO EM AÇO CARBONO. APROX. 500 LTS. (não acompanha estrutura de madeira)")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3.000,00</t>
        </is>
      </c>
      <c r="F106" s="4" t="inlineStr">
        <is>
          <t>150.00</t>
        </is>
      </c>
    </row>
    <row collapsed="false" customFormat="false" customHeight="false" hidden="false" ht="12.1" outlineLevel="0" r="107">
      <c r="A107" s="5" t="s">
        <f>=HYPERLINK("https://rossileiloes.com.br/lote/detalhe/245346", "2100")</f>
      </c>
      <c r="B107" s="4" t="s">
        <f>=HYPERLINK("https://rossileiloes.com.br/lote/detalhe/245346", " MISTURADOR PARA TINTAS C/ TACHO EM AÇO CARBONO. APROX. 500 LTS. (não acompanha estrutura de madeira)")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3.000,00</t>
        </is>
      </c>
      <c r="F107" s="4" t="inlineStr">
        <is>
          <t>150.00</t>
        </is>
      </c>
    </row>
    <row collapsed="false" customFormat="false" customHeight="false" hidden="false" ht="12.1" outlineLevel="0" r="108">
      <c r="A108" s="5" t="s">
        <f>=HYPERLINK("https://rossileiloes.com.br/lote/detalhe/245348", "2101")</f>
      </c>
      <c r="B108" s="4" t="s">
        <f>=HYPERLINK("https://rossileiloes.com.br/lote/detalhe/245348", " MISTURADOR PARA TINTAS C/ TACHO EM AÇO CARBONO. APROX. 500 LTS. (não acompanha estrutura de madeira)")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3.000,00</t>
        </is>
      </c>
      <c r="F108" s="4" t="inlineStr">
        <is>
          <t>150.00</t>
        </is>
      </c>
    </row>
    <row collapsed="false" customFormat="false" customHeight="false" hidden="false" ht="12.1" outlineLevel="0" r="109">
      <c r="A109" s="5" t="s">
        <f>=HYPERLINK("https://rossileiloes.com.br/lote/detalhe/245347", "2102")</f>
      </c>
      <c r="B109" s="4" t="s">
        <f>=HYPERLINK("https://rossileiloes.com.br/lote/detalhe/245347", " MISTURADOR PARA TINTAS C/ TACHO EM AÇO CARBONO. APROX. 500 LTS. (não acompanha estrutura de madeira)")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3.000,00</t>
        </is>
      </c>
      <c r="F109" s="4" t="inlineStr">
        <is>
          <t>150.00</t>
        </is>
      </c>
    </row>
    <row collapsed="false" customFormat="false" customHeight="false" hidden="false" ht="12.1" outlineLevel="0" r="110">
      <c r="A110" s="5" t="s">
        <f>=HYPERLINK("https://rossileiloes.com.br/lote/detalhe/245344", "2103")</f>
      </c>
      <c r="B110" s="4" t="s">
        <f>=HYPERLINK("https://rossileiloes.com.br/lote/detalhe/245344", " MISTURADOR PARA TINTAS C/ TACHO EM AÇO CARBONO. APROX. 500 LTS. (não acompanha estrutura de madeira)")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3.000,00</t>
        </is>
      </c>
      <c r="F110" s="4" t="inlineStr">
        <is>
          <t>150.00</t>
        </is>
      </c>
    </row>
    <row collapsed="false" customFormat="false" customHeight="false" hidden="false" ht="12.1" outlineLevel="0" r="111">
      <c r="A111" s="5" t="s">
        <f>=HYPERLINK("https://rossileiloes.com.br/lote/detalhe/245341", "2104")</f>
      </c>
      <c r="B111" s="4" t="s">
        <f>=HYPERLINK("https://rossileiloes.com.br/lote/detalhe/245341", " MISTURADOR PARA TINTAS C/ TACHO EM AÇO CARBONO. APROX. 500 LTS. (não acompanha estrutura de madeira)")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3.000,00</t>
        </is>
      </c>
      <c r="F111" s="4" t="inlineStr">
        <is>
          <t>150.00</t>
        </is>
      </c>
    </row>
    <row collapsed="false" customFormat="false" customHeight="false" hidden="false" ht="12.1" outlineLevel="0" r="112">
      <c r="A112" s="5" t="s">
        <f>=HYPERLINK("https://rossileiloes.com.br/lote/detalhe/245349", "2105")</f>
      </c>
      <c r="B112" s="4" t="s">
        <f>=HYPERLINK("https://rossileiloes.com.br/lote/detalhe/245349", " MISTURADOR COM TANQUE ENCAMISADO POR FORA (FERRO) E POR DENTRO (INOX) - BASCULANTE")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9.000,00</t>
        </is>
      </c>
      <c r="F112" s="4" t="inlineStr">
        <is>
          <t>350.00</t>
        </is>
      </c>
    </row>
    <row collapsed="false" customFormat="false" customHeight="false" hidden="false" ht="12.1" outlineLevel="0" r="113">
      <c r="A113" s="5" t="s">
        <f>=HYPERLINK("https://rossileiloes.com.br/lote/detalhe/245357", "2106")</f>
      </c>
      <c r="B113" s="4" t="s">
        <f>=HYPERLINK("https://rossileiloes.com.br/lote/detalhe/245357", " MOINHO DE ESFERA COM MOTOR WEG 20CV")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8.500,00</t>
        </is>
      </c>
      <c r="F113" s="4" t="inlineStr">
        <is>
          <t>350.00</t>
        </is>
      </c>
    </row>
    <row collapsed="false" customFormat="false" customHeight="false" hidden="false" ht="12.1" outlineLevel="0" r="114">
      <c r="A114" s="5" t="s">
        <f>=HYPERLINK("https://rossileiloes.com.br/lote/detalhe/245354", "2107")</f>
      </c>
      <c r="B114" s="4" t="s">
        <f>=HYPERLINK("https://rossileiloes.com.br/lote/detalhe/245354", " MOINHO DE ESFERA COM MOTOR WEG 20CV")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8.500,00</t>
        </is>
      </c>
      <c r="F114" s="4" t="inlineStr">
        <is>
          <t>350.00</t>
        </is>
      </c>
    </row>
    <row collapsed="false" customFormat="false" customHeight="false" hidden="false" ht="12.1" outlineLevel="0" r="115">
      <c r="A115" s="5" t="s">
        <f>=HYPERLINK("https://rossileiloes.com.br/lote/detalhe/245358", "2108")</f>
      </c>
      <c r="B115" s="4" t="s">
        <f>=HYPERLINK("https://rossileiloes.com.br/lote/detalhe/245358", " MASSEIRA")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7.500,00</t>
        </is>
      </c>
      <c r="F115" s="4" t="inlineStr">
        <is>
          <t>200.00</t>
        </is>
      </c>
    </row>
    <row collapsed="false" customFormat="false" customHeight="false" hidden="false" ht="12.1" outlineLevel="0" r="116">
      <c r="A116" s="5" t="s">
        <f>=HYPERLINK("https://rossileiloes.com.br/lote/detalhe/245351", "2111")</f>
      </c>
      <c r="B116" s="4" t="s">
        <f>=HYPERLINK("https://rossileiloes.com.br/lote/detalhe/245351", " COLETOR DE PÓ")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900,00</t>
        </is>
      </c>
      <c r="F116" s="4" t="inlineStr">
        <is>
          <t>200.00</t>
        </is>
      </c>
    </row>
    <row collapsed="false" customFormat="false" customHeight="false" hidden="false" ht="12.1" outlineLevel="0" r="117">
      <c r="A117" s="5" t="s">
        <f>=HYPERLINK("https://rossileiloes.com.br/lote/detalhe/245353", "2112")</f>
      </c>
      <c r="B117" s="4" t="s">
        <f>=HYPERLINK("https://rossileiloes.com.br/lote/detalhe/245353", " 02 UN. 2 CHUVEIROS PARA INDUSTRIA QUIMICA ( LAVA OLHOS)")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500,00</t>
        </is>
      </c>
      <c r="F117" s="4" t="inlineStr">
        <is>
          <t>150.00</t>
        </is>
      </c>
    </row>
    <row collapsed="false" customFormat="false" customHeight="false" hidden="false" ht="12.1" outlineLevel="0" r="118">
      <c r="A118" s="5" t="s">
        <f>=HYPERLINK("https://rossileiloes.com.br/lote/detalhe/245355", "2113")</f>
      </c>
      <c r="B118" s="4" t="s">
        <f>=HYPERLINK("https://rossileiloes.com.br/lote/detalhe/245355", " 04 CONJUNTOS DE MOTOR GERADORES")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1.200,00</t>
        </is>
      </c>
      <c r="F118" s="4" t="inlineStr">
        <is>
          <t>150.00</t>
        </is>
      </c>
    </row>
    <row collapsed="false" customFormat="false" customHeight="false" hidden="false" ht="12.1" outlineLevel="0" r="119">
      <c r="A119" s="5" t="s">
        <f>=HYPERLINK("https://rossileiloes.com.br/lote/detalhe/245383", "2114")</f>
      </c>
      <c r="B119" s="4" t="s">
        <f>=HYPERLINK("https://rossileiloes.com.br/lote/detalhe/245383", " 2 sistemas de exaustão de ventilação.um com motor Weg de 1.5 cv outro sem motor")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2.300,00</t>
        </is>
      </c>
      <c r="F119" s="4" t="inlineStr">
        <is>
          <t>100.00</t>
        </is>
      </c>
    </row>
    <row collapsed="false" customFormat="false" customHeight="false" hidden="false" ht="12.1" outlineLevel="0" r="120">
      <c r="A120" s="5" t="s">
        <f>=HYPERLINK("https://rossileiloes.com.br/lote/detalhe/245384", "2115")</f>
      </c>
      <c r="B120" s="4" t="s">
        <f>=HYPERLINK("https://rossileiloes.com.br/lote/detalhe/245384", " 12 motores Weg - diversas capacidades")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10.000,00</t>
        </is>
      </c>
      <c r="F120" s="4" t="inlineStr">
        <is>
          <t>250.00</t>
        </is>
      </c>
    </row>
    <row collapsed="false" customFormat="false" customHeight="false" hidden="false" ht="12.1" outlineLevel="0" r="121">
      <c r="A121" s="5" t="s">
        <f>=HYPERLINK("https://rossileiloes.com.br/lote/detalhe/245350", "2116")</f>
      </c>
      <c r="B121" s="4" t="s">
        <f>=HYPERLINK("https://rossileiloes.com.br/lote/detalhe/245350", " Cavalete para motor")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200,00</t>
        </is>
      </c>
      <c r="F121" s="4" t="inlineStr">
        <is>
          <t>50.00</t>
        </is>
      </c>
    </row>
    <row collapsed="false" customFormat="false" customHeight="false" hidden="false" ht="12.1" outlineLevel="0" r="122">
      <c r="A122" s="5" t="s">
        <f>=HYPERLINK("https://rossileiloes.com.br/lote/detalhe/245385", "2117")</f>
      </c>
      <c r="B122" s="4" t="s">
        <f>=HYPERLINK("https://rossileiloes.com.br/lote/detalhe/245385", " 1 unidade hidráulica com motor Weg 7.5 cv")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2.950,00</t>
        </is>
      </c>
      <c r="F122" s="4" t="inlineStr">
        <is>
          <t>150.00</t>
        </is>
      </c>
    </row>
    <row collapsed="false" customFormat="false" customHeight="false" hidden="false" ht="12.1" outlineLevel="0" r="123">
      <c r="A123" s="5" t="s">
        <f>=HYPERLINK("https://rossileiloes.com.br/lote/detalhe/245360", "2120")</f>
      </c>
      <c r="B123" s="4" t="s">
        <f>=HYPERLINK("https://rossileiloes.com.br/lote/detalhe/245360", " 07 auto transformadores variavel")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450,00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=HYPERLINK("https://rossileiloes.com.br/lote/detalhe/245362", "2121")</f>
      </c>
      <c r="B124" s="4" t="s">
        <f>=HYPERLINK("https://rossileiloes.com.br/lote/detalhe/245362", " 16 placas em aluminio")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150,00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=HYPERLINK("https://rossileiloes.com.br/lote/detalhe/245289", "2122")</f>
      </c>
      <c r="B125" s="4" t="s">
        <f>=HYPERLINK("https://rossileiloes.com.br/lote/detalhe/245289", " Espuladeira para enrolar fios e carreteis")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1.000,00</t>
        </is>
      </c>
      <c r="F125" s="4" t="inlineStr">
        <is>
          <t>150.00</t>
        </is>
      </c>
    </row>
    <row collapsed="false" customFormat="false" customHeight="false" hidden="false" ht="12.1" outlineLevel="0" r="126">
      <c r="A126" s="5" t="s">
        <f>=HYPERLINK("https://rossileiloes.com.br/lote/detalhe/245361", "2123")</f>
      </c>
      <c r="B126" s="4" t="s">
        <f>=HYPERLINK("https://rossileiloes.com.br/lote/detalhe/245361", " 1 cortador gitatorio")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150,00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=HYPERLINK("https://rossileiloes.com.br/lote/detalhe/245359", "2124")</f>
      </c>
      <c r="B127" s="4" t="s">
        <f>=HYPERLINK("https://rossileiloes.com.br/lote/detalhe/245359", " 1 bureta digital para laboratorio")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2.000,00</t>
        </is>
      </c>
      <c r="F127" s="4" t="inlineStr">
        <is>
          <t>250.00</t>
        </is>
      </c>
    </row>
    <row collapsed="false" customFormat="false" customHeight="false" hidden="false" ht="12.1" outlineLevel="0" r="128">
      <c r="A128" s="5" t="s">
        <f>=HYPERLINK("https://rossileiloes.com.br/lote/detalhe/245365", "2125")</f>
      </c>
      <c r="B128" s="4" t="s">
        <f>=HYPERLINK("https://rossileiloes.com.br/lote/detalhe/245365", " 3 micropipeta para laboratorio")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550,00</t>
        </is>
      </c>
      <c r="F128" s="4" t="inlineStr">
        <is>
          <t>80.00</t>
        </is>
      </c>
    </row>
    <row collapsed="false" customFormat="false" customHeight="false" hidden="false" ht="12.1" outlineLevel="0" r="129">
      <c r="A129" s="5" t="s">
        <f>=HYPERLINK("https://rossileiloes.com.br/lote/detalhe/245364", "2126")</f>
      </c>
      <c r="B129" s="4" t="s">
        <f>=HYPERLINK("https://rossileiloes.com.br/lote/detalhe/245364", " 2 aparelhos para laboratorio")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2.500,00</t>
        </is>
      </c>
      <c r="F129" s="4" t="inlineStr">
        <is>
          <t>150.00</t>
        </is>
      </c>
    </row>
    <row collapsed="false" customFormat="false" customHeight="false" hidden="false" ht="12.1" outlineLevel="0" r="130">
      <c r="A130" s="5" t="s">
        <f>=HYPERLINK("https://rossileiloes.com.br/lote/detalhe/245363", "2128")</f>
      </c>
      <c r="B130" s="4" t="s">
        <f>=HYPERLINK("https://rossileiloes.com.br/lote/detalhe/245363", " 1 psicrômetro")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150,00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=HYPERLINK("https://rossileiloes.com.br/lote/detalhe/245277", "2129")</f>
      </c>
      <c r="B131" s="4" t="s">
        <f>=HYPERLINK("https://rossileiloes.com.br/lote/detalhe/245277", " 5 PROTOCOLADORES")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350,00</t>
        </is>
      </c>
      <c r="F131" s="4" t="inlineStr">
        <is>
          <t>100.00</t>
        </is>
      </c>
    </row>
    <row collapsed="false" customFormat="false" customHeight="false" hidden="false" ht="12.1" outlineLevel="0" r="132">
      <c r="A132" s="5" t="s">
        <f>=HYPERLINK("https://rossileiloes.com.br/lote/detalhe/245278", "2130")</f>
      </c>
      <c r="B132" s="4" t="s">
        <f>=HYPERLINK("https://rossileiloes.com.br/lote/detalhe/245278", " SOPRADOR")</f>
      </c>
      <c r="C132" s="4" t="inlineStr">
        <is>
          <t>Vendido</t>
        </is>
      </c>
      <c r="D132" s="4" t="inlineStr">
        <is>
          <t>1</t>
        </is>
      </c>
      <c r="E132" s="5" t="inlineStr">
        <is>
          <t>2.300,00</t>
        </is>
      </c>
      <c r="F132" s="4" t="inlineStr">
        <is>
          <t>100.00</t>
        </is>
      </c>
    </row>
    <row collapsed="false" customFormat="false" customHeight="false" hidden="false" ht="12.1" outlineLevel="0" r="133">
      <c r="A133" s="5" t="s">
        <f>=HYPERLINK("https://rossileiloes.com.br/lote/detalhe/245279", "2131")</f>
      </c>
      <c r="B133" s="4" t="s">
        <f>=HYPERLINK("https://rossileiloes.com.br/lote/detalhe/245279", "1 UNIDADE DE CENTRÍFUGA C/ MOTOR ELÉTRICO POT. 2 CV")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1.500,00</t>
        </is>
      </c>
      <c r="F133" s="4" t="inlineStr">
        <is>
          <t>200.00</t>
        </is>
      </c>
    </row>
    <row collapsed="false" customFormat="false" customHeight="false" hidden="false" ht="12.1" outlineLevel="0" r="134">
      <c r="A134" s="5" t="s">
        <f>=HYPERLINK("https://rossileiloes.com.br/lote/detalhe/245280", "2132")</f>
      </c>
      <c r="B134" s="4" t="s">
        <f>=HYPERLINK("https://rossileiloes.com.br/lote/detalhe/245280", "1 UNIDADE DE CENTRÍFUGA C/ MOTOR ELÉTRICO POT. 2 CV")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1.400,00</t>
        </is>
      </c>
      <c r="F134" s="4" t="inlineStr">
        <is>
          <t>200.00</t>
        </is>
      </c>
    </row>
    <row collapsed="false" customFormat="false" customHeight="false" hidden="false" ht="12.1" outlineLevel="0" r="135">
      <c r="A135" s="5" t="s">
        <f>=HYPERLINK("https://rossileiloes.com.br/lote/detalhe/245281", "2133")</f>
      </c>
      <c r="B135" s="4" t="s">
        <f>=HYPERLINK("https://rossileiloes.com.br/lote/detalhe/245281", "01 redutor")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1.120,00</t>
        </is>
      </c>
      <c r="F135" s="4" t="inlineStr">
        <is>
          <t>100.00</t>
        </is>
      </c>
    </row>
    <row collapsed="false" customFormat="false" customHeight="false" hidden="false" ht="12.1" outlineLevel="0" r="136">
      <c r="A136" s="5" t="s">
        <f>=HYPERLINK("https://rossileiloes.com.br/lote/detalhe/245286", "2134")</f>
      </c>
      <c r="B136" s="4" t="s">
        <f>=HYPERLINK("https://rossileiloes.com.br/lote/detalhe/245286", " 1 Micro teste")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150,00</t>
        </is>
      </c>
      <c r="F136" s="4" t="inlineStr">
        <is>
          <t>50.00</t>
        </is>
      </c>
    </row>
    <row collapsed="false" customFormat="false" customHeight="false" hidden="false" ht="12.1" outlineLevel="0" r="137">
      <c r="A137" s="5" t="s">
        <f>=HYPERLINK("https://rossileiloes.com.br/lote/detalhe/245287", "2135")</f>
      </c>
      <c r="B137" s="4" t="s">
        <f>=HYPERLINK("https://rossileiloes.com.br/lote/detalhe/245287", " 1 micro teste para laboratório")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300,00</t>
        </is>
      </c>
      <c r="F137" s="4" t="inlineStr">
        <is>
          <t>100.00</t>
        </is>
      </c>
    </row>
    <row collapsed="false" customFormat="false" customHeight="false" hidden="false" ht="12.1" outlineLevel="0" r="138">
      <c r="A138" s="5" t="s">
        <f>=HYPERLINK("https://rossileiloes.com.br/lote/detalhe/245288", "2136")</f>
      </c>
      <c r="B138" s="4" t="s">
        <f>=HYPERLINK("https://rossileiloes.com.br/lote/detalhe/245288", " porta papel")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100,00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=HYPERLINK("https://rossileiloes.com.br/lote/detalhe/245306", "2401")</f>
      </c>
      <c r="B139" s="4" t="s">
        <f>=HYPERLINK("https://rossileiloes.com.br/lote/detalhe/245306", " Compressor FS CURTIS HTA 120, Motor 15Hp, Tanque - *304 litros, Dimensões - Diâmetro 490 x 1760 mm* Peso - 450 kg Modelo")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7.000,00</t>
        </is>
      </c>
      <c r="F139" s="4" t="inlineStr">
        <is>
          <t>250.00</t>
        </is>
      </c>
    </row>
    <row collapsed="false" customFormat="false" customHeight="false" hidden="false" ht="12.1" outlineLevel="0" r="140">
      <c r="A140" s="5" t="s">
        <f>=HYPERLINK("https://rossileiloes.com.br/lote/detalhe/245275", "2402")</f>
      </c>
      <c r="B140" s="4" t="s">
        <f>=HYPERLINK("https://rossileiloes.com.br/lote/detalhe/245275", " 1 SERRA DE FITA RONEMAK COM SOLDADOR ( funcionando )")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3.500,00</t>
        </is>
      </c>
      <c r="F140" s="4" t="inlineStr">
        <is>
          <t>250.00</t>
        </is>
      </c>
    </row>
    <row collapsed="false" customFormat="false" customHeight="false" hidden="false" ht="12.1" outlineLevel="0" r="141">
      <c r="A141" s="5" t="s">
        <f>=HYPERLINK("https://rossileiloes.com.br/lote/detalhe/245298", "2403")</f>
      </c>
      <c r="B141" s="4" t="s">
        <f>=HYPERLINK("https://rossileiloes.com.br/lote/detalhe/245298", " BALANÇA FILIZOLA 300 KG")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700,00</t>
        </is>
      </c>
      <c r="F141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2026-04-21T13:30:12.00Z</dcterms:created>
  <dc:creator>Tellks Tecnologia</dc:creator>
  <cp:revision>0</cp:revision>
</cp:coreProperties>
</file>