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COMPONENTES DE LINHA AMARELA EM ITU - SP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05/02/2026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=HYPERLINK("https://rossileiloes.com.br/lote/detalhe/318751", "001")</f>
      </c>
      <c r="B11" s="4" t="s">
        <f>=HYPERLINK("https://rossileiloes.com.br/lote/detalhe/318751", " MOTOR DE TRAÇÃO CAT 345 / 349")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=HYPERLINK("https://rossileiloes.com.br/lote/detalhe/318622", "002")</f>
      </c>
      <c r="B12" s="4" t="s">
        <f>=HYPERLINK("https://rossileiloes.com.br/lote/detalhe/318622", " MOTOR DE TRAÇÃO CAT 345C /349")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=HYPERLINK("https://rossileiloes.com.br/lote/detalhe/318609", "003")</f>
      </c>
      <c r="B13" s="4" t="s">
        <f>=HYPERLINK("https://rossileiloes.com.br/lote/detalhe/318609", " MOTOR DE TRAÇÃO LIEBHEER")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=HYPERLINK("https://rossileiloes.com.br/lote/detalhe/318744", "008")</f>
      </c>
      <c r="B14" s="4" t="s">
        <f>=HYPERLINK("https://rossileiloes.com.br/lote/detalhe/318744", " MOTOR DE TRAÇÃO CAT 345C")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1.500,00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=HYPERLINK("https://rossileiloes.com.br/lote/detalhe/318574", "009")</f>
      </c>
      <c r="B15" s="4" t="s">
        <f>=HYPERLINK("https://rossileiloes.com.br/lote/detalhe/318574", " MOTOR DE TRAÇÃO KOMATSU PC600")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=HYPERLINK("https://rossileiloes.com.br/lote/detalhe/318584", "013")</f>
      </c>
      <c r="B16" s="4" t="s">
        <f>=HYPERLINK("https://rossileiloes.com.br/lote/detalhe/318584", " MOTOR DE TRAÇÃO KOMATSU PC600")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=HYPERLINK("https://rossileiloes.com.br/lote/detalhe/318730", "014")</f>
      </c>
      <c r="B17" s="4" t="s">
        <f>=HYPERLINK("https://rossileiloes.com.br/lote/detalhe/318730", " MOTOR DE TRAÇÃO CAT 345C")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=HYPERLINK("https://rossileiloes.com.br/lote/detalhe/318737", "015")</f>
      </c>
      <c r="B18" s="4" t="s">
        <f>=HYPERLINK("https://rossileiloes.com.br/lote/detalhe/318737", " MOTOR DE TRAÇÃO CAT 345C")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=HYPERLINK("https://rossileiloes.com.br/lote/detalhe/318594", "018")</f>
      </c>
      <c r="B19" s="4" t="s">
        <f>=HYPERLINK("https://rossileiloes.com.br/lote/detalhe/318594", " MOTOR DE TRAÇÃO LIEBHEER")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=HYPERLINK("https://rossileiloes.com.br/lote/detalhe/318634", "020")</f>
      </c>
      <c r="B20" s="4" t="s">
        <f>=HYPERLINK("https://rossileiloes.com.br/lote/detalhe/318634", " CABINE LIUGONG (VAZIA)")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=HYPERLINK("https://rossileiloes.com.br/lote/detalhe/318635", "021")</f>
      </c>
      <c r="B21" s="4" t="s">
        <f>=HYPERLINK("https://rossileiloes.com.br/lote/detalhe/318635", " CABINE LIEBHEER (VAZIA)")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=HYPERLINK("https://rossileiloes.com.br/lote/detalhe/318756", "022")</f>
      </c>
      <c r="B22" s="4" t="s">
        <f>=HYPERLINK("https://rossileiloes.com.br/lote/detalhe/318756", " CABINE DOOSAN (VAZIA)")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=HYPERLINK("https://rossileiloes.com.br/lote/detalhe/318636", "023")</f>
      </c>
      <c r="B23" s="4" t="s">
        <f>=HYPERLINK("https://rossileiloes.com.br/lote/detalhe/318636", " CABINE DOOSAN (VAZIA)")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=HYPERLINK("https://rossileiloes.com.br/lote/detalhe/318637", "024")</f>
      </c>
      <c r="B24" s="4" t="s">
        <f>=HYPERLINK("https://rossileiloes.com.br/lote/detalhe/318637", " CABINE CAT (VAZIA)")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=HYPERLINK("https://rossileiloes.com.br/lote/detalhe/318757", "025")</f>
      </c>
      <c r="B25" s="4" t="s">
        <f>=HYPERLINK("https://rossileiloes.com.br/lote/detalhe/318757", " CABINE CAT 966H (VAZIA 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=HYPERLINK("https://rossileiloes.com.br/lote/detalhe/318758", "026")</f>
      </c>
      <c r="B26" s="4" t="s">
        <f>=HYPERLINK("https://rossileiloes.com.br/lote/detalhe/318758", " CABINE CAT 950H (VAZIA 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=HYPERLINK("https://rossileiloes.com.br/lote/detalhe/318759", "027")</f>
      </c>
      <c r="B27" s="4" t="s">
        <f>=HYPERLINK("https://rossileiloes.com.br/lote/detalhe/318759", " CABINE CAT 950H ( VAZIA 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=HYPERLINK("https://rossileiloes.com.br/lote/detalhe/318638", "028")</f>
      </c>
      <c r="B28" s="4" t="s">
        <f>=HYPERLINK("https://rossileiloes.com.br/lote/detalhe/318638", " CABINE LIEBHEER (VAZIA 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=HYPERLINK("https://rossileiloes.com.br/lote/detalhe/318639", "029")</f>
      </c>
      <c r="B29" s="4" t="s">
        <f>=HYPERLINK("https://rossileiloes.com.br/lote/detalhe/318639", " CABINE LIEBHEER ( VAZIA 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=HYPERLINK("https://rossileiloes.com.br/lote/detalhe/318640", "030")</f>
      </c>
      <c r="B30" s="4" t="s">
        <f>=HYPERLINK("https://rossileiloes.com.br/lote/detalhe/318640", " CABINE LIEBHEER (VAZIA 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=HYPERLINK("https://rossileiloes.com.br/lote/detalhe/318760", "031")</f>
      </c>
      <c r="B31" s="4" t="s">
        <f>=HYPERLINK("https://rossileiloes.com.br/lote/detalhe/318760", " CABINE LIEBHEER ( VAZIA 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=HYPERLINK("https://rossileiloes.com.br/lote/detalhe/318761", "032")</f>
      </c>
      <c r="B32" s="4" t="s">
        <f>=HYPERLINK("https://rossileiloes.com.br/lote/detalhe/318761", " CABINE CAT 950H ( VAZIA 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=HYPERLINK("https://rossileiloes.com.br/lote/detalhe/318641", "033")</f>
      </c>
      <c r="B33" s="4" t="s">
        <f>=HYPERLINK("https://rossileiloes.com.br/lote/detalhe/318641", " CABINE CAT ( VAZIA 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=HYPERLINK("https://rossileiloes.com.br/lote/detalhe/318642", "034")</f>
      </c>
      <c r="B34" s="4" t="s">
        <f>=HYPERLINK("https://rossileiloes.com.br/lote/detalhe/318642", " CABINE CAT 140M ( VAZIA 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=HYPERLINK("https://rossileiloes.com.br/lote/detalhe/318762", "035")</f>
      </c>
      <c r="B35" s="4" t="s">
        <f>=HYPERLINK("https://rossileiloes.com.br/lote/detalhe/318762", " CABINE JCB 330 ( VAZIA 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=HYPERLINK("https://rossileiloes.com.br/lote/detalhe/318763", "036")</f>
      </c>
      <c r="B36" s="4" t="s">
        <f>=HYPERLINK("https://rossileiloes.com.br/lote/detalhe/318763", " CABINE DOOSAN ( VAZIA 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=HYPERLINK("https://rossileiloes.com.br/lote/detalhe/318764", "037")</f>
      </c>
      <c r="B37" s="4" t="s">
        <f>=HYPERLINK("https://rossileiloes.com.br/lote/detalhe/318764", " CABINE CAT 950H (VAZIA 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=HYPERLINK("https://rossileiloes.com.br/lote/detalhe/318765", "038")</f>
      </c>
      <c r="B38" s="4" t="s">
        <f>=HYPERLINK("https://rossileiloes.com.br/lote/detalhe/318765", " CABINE CAT 938H ( VAZIA 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=HYPERLINK("https://rossileiloes.com.br/lote/detalhe/318766", "039")</f>
      </c>
      <c r="B39" s="4" t="s">
        <f>=HYPERLINK("https://rossileiloes.com.br/lote/detalhe/318766", " CABINE CAT 321 DL (VAZIA 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=HYPERLINK("https://rossileiloes.com.br/lote/detalhe/318643", "040")</f>
      </c>
      <c r="B40" s="4" t="s">
        <f>=HYPERLINK("https://rossileiloes.com.br/lote/detalhe/318643", " CABINE CAT 960F ( VAZIA 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=HYPERLINK("https://rossileiloes.com.br/lote/detalhe/318767", "041")</f>
      </c>
      <c r="B41" s="4" t="s">
        <f>=HYPERLINK("https://rossileiloes.com.br/lote/detalhe/318767", " CABINE CAT 962G ( VAZIA 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=HYPERLINK("https://rossileiloes.com.br/lote/detalhe/318644", "042")</f>
      </c>
      <c r="B42" s="4" t="s">
        <f>=HYPERLINK("https://rossileiloes.com.br/lote/detalhe/318644", " CABINE CAT ( VAZIA 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20.00</t>
        </is>
      </c>
    </row>
    <row collapsed="false" customFormat="false" customHeight="false" hidden="false" ht="12.1" outlineLevel="0" r="43">
      <c r="A43" s="5" t="s">
        <f>=HYPERLINK("https://rossileiloes.com.br/lote/detalhe/318646", "043")</f>
      </c>
      <c r="B43" s="4" t="s">
        <f>=HYPERLINK("https://rossileiloes.com.br/lote/detalhe/318646", " CABINE CAT 950F ( VAZIA 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=HYPERLINK("https://rossileiloes.com.br/lote/detalhe/318645", "044")</f>
      </c>
      <c r="B44" s="4" t="s">
        <f>=HYPERLINK("https://rossileiloes.com.br/lote/detalhe/318645", " CABINE KOMATSU W.A380 ( VAZIA 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300.00</t>
        </is>
      </c>
    </row>
    <row collapsed="false" customFormat="false" customHeight="false" hidden="false" ht="12.1" outlineLevel="0" r="45">
      <c r="A45" s="5" t="s">
        <f>=HYPERLINK("https://rossileiloes.com.br/lote/detalhe/318647", "046")</f>
      </c>
      <c r="B45" s="4" t="s">
        <f>=HYPERLINK("https://rossileiloes.com.br/lote/detalhe/318647", " CABINE CAT W130 (VAZIA 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=HYPERLINK("https://rossileiloes.com.br/lote/detalhe/318648", "047")</f>
      </c>
      <c r="B46" s="4" t="s">
        <f>=HYPERLINK("https://rossileiloes.com.br/lote/detalhe/318648", " CABINE DOOSAN ( VAZIA 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=HYPERLINK("https://rossileiloes.com.br/lote/detalhe/318812", "048")</f>
      </c>
      <c r="B47" s="4" t="s">
        <f>=HYPERLINK("https://rossileiloes.com.br/lote/detalhe/318812", " CABINE CAT 966 R (VAZIA)")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=HYPERLINK("https://rossileiloes.com.br/lote/detalhe/318768", "049")</f>
      </c>
      <c r="B48" s="4" t="s">
        <f>=HYPERLINK("https://rossileiloes.com.br/lote/detalhe/318768", " CABINE CAT 135H ( VAZIA 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1.500,00</t>
        </is>
      </c>
      <c r="F48" s="4" t="inlineStr">
        <is>
          <t>300.00</t>
        </is>
      </c>
    </row>
    <row collapsed="false" customFormat="false" customHeight="false" hidden="false" ht="12.1" outlineLevel="0" r="49">
      <c r="A49" s="5" t="s">
        <f>=HYPERLINK("https://rossileiloes.com.br/lote/detalhe/318649", "050")</f>
      </c>
      <c r="B49" s="4" t="s">
        <f>=HYPERLINK("https://rossileiloes.com.br/lote/detalhe/318649", " CABINE LIEBHER ( VAZIA 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=HYPERLINK("https://rossileiloes.com.br/lote/detalhe/318650", "051")</f>
      </c>
      <c r="B50" s="4" t="s">
        <f>=HYPERLINK("https://rossileiloes.com.br/lote/detalhe/318650", " CABINE LIEBEER (VAZIA 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1.500,00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=HYPERLINK("https://rossileiloes.com.br/lote/detalhe/318572", "052")</f>
      </c>
      <c r="B51" s="4" t="s">
        <f>=HYPERLINK("https://rossileiloes.com.br/lote/detalhe/318572", " MOTOR DE GIRO KOMATSU PC400")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=HYPERLINK("https://rossileiloes.com.br/lote/detalhe/318728", "053")</f>
      </c>
      <c r="B52" s="4" t="s">
        <f>=HYPERLINK("https://rossileiloes.com.br/lote/detalhe/318728", " MOTOR DE GIRO CAT 345C")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=HYPERLINK("https://rossileiloes.com.br/lote/detalhe/318587", "054")</f>
      </c>
      <c r="B53" s="4" t="s">
        <f>=HYPERLINK("https://rossileiloes.com.br/lote/detalhe/318587", " MOTOR DE GIRO CAT")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=HYPERLINK("https://rossileiloes.com.br/lote/detalhe/318571", "055")</f>
      </c>
      <c r="B54" s="4" t="s">
        <f>=HYPERLINK("https://rossileiloes.com.br/lote/detalhe/318571", " MOTOR DE GIRO KOMATSU PC 600")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=HYPERLINK("https://rossileiloes.com.br/lote/detalhe/318729", "056")</f>
      </c>
      <c r="B55" s="4" t="s">
        <f>=HYPERLINK("https://rossileiloes.com.br/lote/detalhe/318729", " MOTOR DE GIRO JCB 330")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=HYPERLINK("https://rossileiloes.com.br/lote/detalhe/318606", "057")</f>
      </c>
      <c r="B56" s="4" t="s">
        <f>=HYPERLINK("https://rossileiloes.com.br/lote/detalhe/318606", " MOTOR DE GIRO KOMATSU PC600")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=HYPERLINK("https://rossileiloes.com.br/lote/detalhe/318743", "058")</f>
      </c>
      <c r="B57" s="4" t="s">
        <f>=HYPERLINK("https://rossileiloes.com.br/lote/detalhe/318743", " MOTOR DE GIRO CAT 320 DL")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=HYPERLINK("https://rossileiloes.com.br/lote/detalhe/318741", "059")</f>
      </c>
      <c r="B58" s="4" t="s">
        <f>=HYPERLINK("https://rossileiloes.com.br/lote/detalhe/318741", " MOTOR DE GIRO KOMATSU PC 600")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=HYPERLINK("https://rossileiloes.com.br/lote/detalhe/318603", "060")</f>
      </c>
      <c r="B59" s="4" t="s">
        <f>=HYPERLINK("https://rossileiloes.com.br/lote/detalhe/318603", " MOTOR DE GIRO CAT")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=HYPERLINK("https://rossileiloes.com.br/lote/detalhe/318566", "061")</f>
      </c>
      <c r="B60" s="4" t="s">
        <f>=HYPERLINK("https://rossileiloes.com.br/lote/detalhe/318566", " TRANSMISSÃO CAT D8N")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=HYPERLINK("https://rossileiloes.com.br/lote/detalhe/318586", "063")</f>
      </c>
      <c r="B61" s="4" t="s">
        <f>=HYPERLINK("https://rossileiloes.com.br/lote/detalhe/318586", " TRANSMISSÃO CAT D4E")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=HYPERLINK("https://rossileiloes.com.br/lote/detalhe/318790", "064")</f>
      </c>
      <c r="B62" s="4" t="s">
        <f>=HYPERLINK("https://rossileiloes.com.br/lote/detalhe/318790", " TRANSMISSÃO CAT 621B")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2.000,00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=HYPERLINK("https://rossileiloes.com.br/lote/detalhe/318564", "065")</f>
      </c>
      <c r="B63" s="4" t="s">
        <f>=HYPERLINK("https://rossileiloes.com.br/lote/detalhe/318564", " TRANSMISSÃO CAT D7E")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2.000,00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=HYPERLINK("https://rossileiloes.com.br/lote/detalhe/318605", "065")</f>
      </c>
      <c r="B64" s="4" t="s">
        <f>=HYPERLINK("https://rossileiloes.com.br/lote/detalhe/318605", " TRANSMISSÃO CAT D7E")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2.000,00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=HYPERLINK("https://rossileiloes.com.br/lote/detalhe/318583", "066")</f>
      </c>
      <c r="B65" s="4" t="s">
        <f>=HYPERLINK("https://rossileiloes.com.br/lote/detalhe/318583", " TRANSMISSÃO CAT D8H")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=HYPERLINK("https://rossileiloes.com.br/lote/detalhe/318565", "069")</f>
      </c>
      <c r="B66" s="4" t="s">
        <f>=HYPERLINK("https://rossileiloes.com.br/lote/detalhe/318565", " TRANSMISSÃO CAT 950G")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=HYPERLINK("https://rossileiloes.com.br/lote/detalhe/318725", "070")</f>
      </c>
      <c r="B67" s="4" t="s">
        <f>=HYPERLINK("https://rossileiloes.com.br/lote/detalhe/318725", " TRANSMISSÃO CAT D8K")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5.000,00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=HYPERLINK("https://rossileiloes.com.br/lote/detalhe/318724", "071")</f>
      </c>
      <c r="B68" s="4" t="s">
        <f>=HYPERLINK("https://rossileiloes.com.br/lote/detalhe/318724", " TRANSMISSÃO CLARK")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3.000,00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=HYPERLINK("https://rossileiloes.com.br/lote/detalhe/318723", "072")</f>
      </c>
      <c r="B69" s="4" t="s">
        <f>=HYPERLINK("https://rossileiloes.com.br/lote/detalhe/318723", " TRANSMISSÃO CLARK")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2.000,00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=HYPERLINK("https://rossileiloes.com.br/lote/detalhe/318740", "073")</f>
      </c>
      <c r="B70" s="4" t="s">
        <f>=HYPERLINK("https://rossileiloes.com.br/lote/detalhe/318740", " TRANSMISSÃO ZF")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2.000,00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=HYPERLINK("https://rossileiloes.com.br/lote/detalhe/318591", "075")</f>
      </c>
      <c r="B71" s="4" t="s">
        <f>=HYPERLINK("https://rossileiloes.com.br/lote/detalhe/318591", " RODA GUIA LIEBHEER")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3.000,00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=HYPERLINK("https://rossileiloes.com.br/lote/detalhe/318590", "079")</f>
      </c>
      <c r="B72" s="4" t="s">
        <f>=HYPERLINK("https://rossileiloes.com.br/lote/detalhe/318590", " RODA GUIA CAT D9H")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2.000,00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=HYPERLINK("https://rossileiloes.com.br/lote/detalhe/318570", "080")</f>
      </c>
      <c r="B73" s="4" t="s">
        <f>=HYPERLINK("https://rossileiloes.com.br/lote/detalhe/318570", " RODA CAT CAT D8K")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2.000,00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=HYPERLINK("https://rossileiloes.com.br/lote/detalhe/318589", "082")</f>
      </c>
      <c r="B74" s="4" t="s">
        <f>=HYPERLINK("https://rossileiloes.com.br/lote/detalhe/318589", " RODA GUIA HYUNDAY")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=HYPERLINK("https://rossileiloes.com.br/lote/detalhe/318592", "086")</f>
      </c>
      <c r="B75" s="4" t="s">
        <f>=HYPERLINK("https://rossileiloes.com.br/lote/detalhe/318592", " RODA GUIA KOMATSU PC 150")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=HYPERLINK("https://rossileiloes.com.br/lote/detalhe/318567", "088")</f>
      </c>
      <c r="B76" s="4" t="s">
        <f>=HYPERLINK("https://rossileiloes.com.br/lote/detalhe/318567", " RODA GUIA CAT D8N")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=HYPERLINK("https://rossileiloes.com.br/lote/detalhe/319375", "100")</f>
      </c>
      <c r="B77" s="4" t="s">
        <f>=HYPERLINK("https://rossileiloes.com.br/lote/detalhe/319375", " COMANDO HIDRAULICO")</f>
      </c>
      <c r="C77" s="4" t="inlineStr">
        <is>
          <t>Lote retirado</t>
        </is>
      </c>
      <c r="D77" s="4" t="inlineStr">
        <is>
          <t>0</t>
        </is>
      </c>
      <c r="E77" s="5" t="inlineStr">
        <is>
          <t>2.000,00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=HYPERLINK("https://rossileiloes.com.br/lote/detalhe/318573", "101")</f>
      </c>
      <c r="B78" s="4" t="s">
        <f>=HYPERLINK("https://rossileiloes.com.br/lote/detalhe/318573", " COMANDO HIDRAULICO")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2.000,00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=HYPERLINK("https://rossileiloes.com.br/lote/detalhe/318599", "102")</f>
      </c>
      <c r="B79" s="4" t="s">
        <f>=HYPERLINK("https://rossileiloes.com.br/lote/detalhe/318599", " COMANDO HIDRAULICO")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2.000,00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=HYPERLINK("https://rossileiloes.com.br/lote/detalhe/318739", "105")</f>
      </c>
      <c r="B80" s="4" t="s">
        <f>=HYPERLINK("https://rossileiloes.com.br/lote/detalhe/318739", " COMANDO HIDRAULICO")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2.000,00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=HYPERLINK("https://rossileiloes.com.br/lote/detalhe/318738", "106")</f>
      </c>
      <c r="B81" s="4" t="s">
        <f>=HYPERLINK("https://rossileiloes.com.br/lote/detalhe/318738", " COMANDO HIDRAULICO")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2.000,00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=HYPERLINK("https://rossileiloes.com.br/lote/detalhe/318601", "110")</f>
      </c>
      <c r="B82" s="4" t="s">
        <f>=HYPERLINK("https://rossileiloes.com.br/lote/detalhe/318601", " RADIADOR DOOSAN DL-250")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=HYPERLINK("https://rossileiloes.com.br/lote/detalhe/318742", "111")</f>
      </c>
      <c r="B83" s="4" t="s">
        <f>=HYPERLINK("https://rossileiloes.com.br/lote/detalhe/318742", " RADIADOR CAT D9H")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2.000,00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=HYPERLINK("https://rossileiloes.com.br/lote/detalhe/318602", "112")</f>
      </c>
      <c r="B84" s="4" t="s">
        <f>=HYPERLINK("https://rossileiloes.com.br/lote/detalhe/318602", " RADIADOR CAT 320B")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3.000,00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=HYPERLINK("https://rossileiloes.com.br/lote/detalhe/318791", "113")</f>
      </c>
      <c r="B85" s="4" t="s">
        <f>=HYPERLINK("https://rossileiloes.com.br/lote/detalhe/318791", " RADIADOR CAT 621R")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2.000,00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=HYPERLINK("https://rossileiloes.com.br/lote/detalhe/318780", "114")</f>
      </c>
      <c r="B86" s="4" t="s">
        <f>=HYPERLINK("https://rossileiloes.com.br/lote/detalhe/318780", " RADIADOR CAT 950H")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2.000,00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=HYPERLINK("https://rossileiloes.com.br/lote/detalhe/318600", "115")</f>
      </c>
      <c r="B87" s="4" t="s">
        <f>=HYPERLINK("https://rossileiloes.com.br/lote/detalhe/318600", " RADIADOR VOLVO G940")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5.000,00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=HYPERLINK("https://rossileiloes.com.br/lote/detalhe/318578", "116")</f>
      </c>
      <c r="B88" s="4" t="s">
        <f>=HYPERLINK("https://rossileiloes.com.br/lote/detalhe/318578", " RADIADOR KOMATSU PC200")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3.000,00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=HYPERLINK("https://rossileiloes.com.br/lote/detalhe/318577", "117")</f>
      </c>
      <c r="B89" s="4" t="s">
        <f>=HYPERLINK("https://rossileiloes.com.br/lote/detalhe/318577", " RADIADOR VOGELE 50")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2.000,00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=HYPERLINK("https://rossileiloes.com.br/lote/detalhe/318610", "118")</f>
      </c>
      <c r="B90" s="4" t="s">
        <f>=HYPERLINK("https://rossileiloes.com.br/lote/detalhe/318610", " RADIADOR VOLVO G940")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2.000,00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=HYPERLINK("https://rossileiloes.com.br/lote/detalhe/318612", "121")</f>
      </c>
      <c r="B91" s="4" t="s">
        <f>=HYPERLINK("https://rossileiloes.com.br/lote/detalhe/318612", " TROCADOR DE CALOR TEMA TERRA")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=HYPERLINK("https://rossileiloes.com.br/lote/detalhe/318617", "122")</f>
      </c>
      <c r="B92" s="4" t="s">
        <f>=HYPERLINK("https://rossileiloes.com.br/lote/detalhe/318617", " TROCADOR DE CALOR TEMA TERRA")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=HYPERLINK("https://rossileiloes.com.br/lote/detalhe/318770", "126")</f>
      </c>
      <c r="B93" s="4" t="s">
        <f>=HYPERLINK("https://rossileiloes.com.br/lote/detalhe/318770", " CABINE JCB 3.C (VAZIA)")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=HYPERLINK("https://rossileiloes.com.br/lote/detalhe/318769", "127")</f>
      </c>
      <c r="B94" s="4" t="s">
        <f>=HYPERLINK("https://rossileiloes.com.br/lote/detalhe/318769", " CABINE LIEBHEER (VAZIA 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1.500,00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=HYPERLINK("https://rossileiloes.com.br/lote/detalhe/318771", "128")</f>
      </c>
      <c r="B95" s="4" t="s">
        <f>=HYPERLINK("https://rossileiloes.com.br/lote/detalhe/318771", " CABINE LIEBHEER (VAZIA 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=HYPERLINK("https://rossileiloes.com.br/lote/detalhe/318651", "129")</f>
      </c>
      <c r="B96" s="4" t="s">
        <f>=HYPERLINK("https://rossileiloes.com.br/lote/detalhe/318651", " CABINE CAT (VAZIA)")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=HYPERLINK("https://rossileiloes.com.br/lote/detalhe/318772", "130")</f>
      </c>
      <c r="B97" s="4" t="s">
        <f>=HYPERLINK("https://rossileiloes.com.br/lote/detalhe/318772", " CABINE CAT 950G (VAZIA)")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1.500,00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=HYPERLINK("https://rossileiloes.com.br/lote/detalhe/318773", "131")</f>
      </c>
      <c r="B98" s="4" t="s">
        <f>=HYPERLINK("https://rossileiloes.com.br/lote/detalhe/318773", " CABINE CASE 721 C (VAZIA)")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1.500,00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=HYPERLINK("https://rossileiloes.com.br/lote/detalhe/318652", "132")</f>
      </c>
      <c r="B99" s="4" t="s">
        <f>=HYPERLINK("https://rossileiloes.com.br/lote/detalhe/318652", " CABINE KOMATSU PC 600 (VAZIA)")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1.500,00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=HYPERLINK("https://rossileiloes.com.br/lote/detalhe/318786", "133")</f>
      </c>
      <c r="B100" s="4" t="s">
        <f>=HYPERLINK("https://rossileiloes.com.br/lote/detalhe/318786", " MINI CARREGADEIRA CAT 246D (SEM MOTOR 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=HYPERLINK("https://rossileiloes.com.br/lote/detalhe/318782", "134")</f>
      </c>
      <c r="B101" s="4" t="s">
        <f>=HYPERLINK("https://rossileiloes.com.br/lote/detalhe/318782", " MINI CARREGADEIRA CAT 226 (SEM MOTOR 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10.000,00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=HYPERLINK("https://rossileiloes.com.br/lote/detalhe/318774", "136")</f>
      </c>
      <c r="B102" s="4" t="s">
        <f>=HYPERLINK("https://rossileiloes.com.br/lote/detalhe/318774", " PISTÃO CAT 330C")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1.500,00</t>
        </is>
      </c>
      <c r="F102" s="4" t="inlineStr">
        <is>
          <t>350.00</t>
        </is>
      </c>
    </row>
    <row collapsed="false" customFormat="false" customHeight="false" hidden="false" ht="12.1" outlineLevel="0" r="103">
      <c r="A103" s="5" t="s">
        <f>=HYPERLINK("https://rossileiloes.com.br/lote/detalhe/318775", "137")</f>
      </c>
      <c r="B103" s="4" t="s">
        <f>=HYPERLINK("https://rossileiloes.com.br/lote/detalhe/318775", " PISTÃO CAT 330C")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1.500,00</t>
        </is>
      </c>
      <c r="F103" s="4" t="inlineStr">
        <is>
          <t>350.00</t>
        </is>
      </c>
    </row>
    <row collapsed="false" customFormat="false" customHeight="false" hidden="false" ht="12.1" outlineLevel="0" r="104">
      <c r="A104" s="5" t="s">
        <f>=HYPERLINK("https://rossileiloes.com.br/lote/detalhe/318658", "140")</f>
      </c>
      <c r="B104" s="4" t="s">
        <f>=HYPERLINK("https://rossileiloes.com.br/lote/detalhe/318658", " PISTÃO CAT D6-T")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1.500,00</t>
        </is>
      </c>
      <c r="F104" s="4" t="inlineStr">
        <is>
          <t>300.00</t>
        </is>
      </c>
    </row>
    <row collapsed="false" customFormat="false" customHeight="false" hidden="false" ht="12.1" outlineLevel="0" r="105">
      <c r="A105" s="5" t="s">
        <f>=HYPERLINK("https://rossileiloes.com.br/lote/detalhe/318673", "141")</f>
      </c>
      <c r="B105" s="4" t="s">
        <f>=HYPERLINK("https://rossileiloes.com.br/lote/detalhe/318673", " PISTÃO CAT 966H LEVANTE")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1.500,00</t>
        </is>
      </c>
      <c r="F105" s="4" t="inlineStr">
        <is>
          <t>300.00</t>
        </is>
      </c>
    </row>
    <row collapsed="false" customFormat="false" customHeight="false" hidden="false" ht="12.1" outlineLevel="0" r="106">
      <c r="A106" s="5" t="s">
        <f>=HYPERLINK("https://rossileiloes.com.br/lote/detalhe/318657", "143")</f>
      </c>
      <c r="B106" s="4" t="s">
        <f>=HYPERLINK("https://rossileiloes.com.br/lote/detalhe/318657", " PISTÃO CAT 330C")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5.000,00</t>
        </is>
      </c>
      <c r="F106" s="4" t="inlineStr">
        <is>
          <t>350.00</t>
        </is>
      </c>
    </row>
    <row collapsed="false" customFormat="false" customHeight="false" hidden="false" ht="12.1" outlineLevel="0" r="107">
      <c r="A107" s="5" t="s">
        <f>=HYPERLINK("https://rossileiloes.com.br/lote/detalhe/318661", "145")</f>
      </c>
      <c r="B107" s="4" t="s">
        <f>=HYPERLINK("https://rossileiloes.com.br/lote/detalhe/318661", " PISTÃO CAT 966H")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1.500,00</t>
        </is>
      </c>
      <c r="F107" s="4" t="inlineStr">
        <is>
          <t>300.00</t>
        </is>
      </c>
    </row>
    <row collapsed="false" customFormat="false" customHeight="false" hidden="false" ht="12.1" outlineLevel="0" r="108">
      <c r="A108" s="5" t="s">
        <f>=HYPERLINK("https://rossileiloes.com.br/lote/detalhe/318667", "146")</f>
      </c>
      <c r="B108" s="4" t="s">
        <f>=HYPERLINK("https://rossileiloes.com.br/lote/detalhe/318667", " PISTÃO CAT966H")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1.500,00</t>
        </is>
      </c>
      <c r="F108" s="4" t="inlineStr">
        <is>
          <t>300.00</t>
        </is>
      </c>
    </row>
    <row collapsed="false" customFormat="false" customHeight="false" hidden="false" ht="12.1" outlineLevel="0" r="109">
      <c r="A109" s="5" t="s">
        <f>=HYPERLINK("https://rossileiloes.com.br/lote/detalhe/318664", "148")</f>
      </c>
      <c r="B109" s="4" t="s">
        <f>=HYPERLINK("https://rossileiloes.com.br/lote/detalhe/318664", " PISTÃO CAT COM H 330C")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=HYPERLINK("https://rossileiloes.com.br/lote/detalhe/318666", "149")</f>
      </c>
      <c r="B110" s="4" t="s">
        <f>=HYPERLINK("https://rossileiloes.com.br/lote/detalhe/318666", " PISTÃO CAT 966H")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1.500,00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=HYPERLINK("https://rossileiloes.com.br/lote/detalhe/318746", "150")</f>
      </c>
      <c r="B111" s="4" t="s">
        <f>=HYPERLINK("https://rossileiloes.com.br/lote/detalhe/318746", " CONCHA CAT 416 D")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2.500,00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=HYPERLINK("https://rossileiloes.com.br/lote/detalhe/318747", "151")</f>
      </c>
      <c r="B112" s="4" t="s">
        <f>=HYPERLINK("https://rossileiloes.com.br/lote/detalhe/318747", " CONCHA JCB 3C")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2.500,00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=HYPERLINK("https://rossileiloes.com.br/lote/detalhe/318613", "152")</f>
      </c>
      <c r="B113" s="4" t="s">
        <f>=HYPERLINK("https://rossileiloes.com.br/lote/detalhe/318613", " TANQUE HIDRAULICO CAT 924G")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300.00</t>
        </is>
      </c>
    </row>
    <row collapsed="false" customFormat="false" customHeight="false" hidden="false" ht="12.1" outlineLevel="0" r="114">
      <c r="A114" s="5" t="s">
        <f>=HYPERLINK("https://rossileiloes.com.br/lote/detalhe/318614", "153")</f>
      </c>
      <c r="B114" s="4" t="s">
        <f>=HYPERLINK("https://rossileiloes.com.br/lote/detalhe/318614", " TANQUE HIDRAULICO CAT 336D")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1.000,00</t>
        </is>
      </c>
      <c r="F114" s="4" t="inlineStr">
        <is>
          <t>300.00</t>
        </is>
      </c>
    </row>
    <row collapsed="false" customFormat="false" customHeight="false" hidden="false" ht="12.1" outlineLevel="0" r="115">
      <c r="A115" s="5" t="s">
        <f>=HYPERLINK("https://rossileiloes.com.br/lote/detalhe/318615", "154")</f>
      </c>
      <c r="B115" s="4" t="s">
        <f>=HYPERLINK("https://rossileiloes.com.br/lote/detalhe/318615", " TANQUE HIDRAULICO CAT D6R")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1.000,00</t>
        </is>
      </c>
      <c r="F115" s="4" t="inlineStr">
        <is>
          <t>300.00</t>
        </is>
      </c>
    </row>
    <row collapsed="false" customFormat="false" customHeight="false" hidden="false" ht="12.1" outlineLevel="0" r="116">
      <c r="A116" s="5" t="s">
        <f>=HYPERLINK("https://rossileiloes.com.br/lote/detalhe/318750", "155")</f>
      </c>
      <c r="B116" s="4" t="s">
        <f>=HYPERLINK("https://rossileiloes.com.br/lote/detalhe/318750", "CONCHA DOOSAN  DL 250")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3.000,00</t>
        </is>
      </c>
      <c r="F116" s="4" t="inlineStr">
        <is>
          <t>300.00</t>
        </is>
      </c>
    </row>
    <row collapsed="false" customFormat="false" customHeight="false" hidden="false" ht="12.1" outlineLevel="0" r="117">
      <c r="A117" s="5" t="s">
        <f>=HYPERLINK("https://rossileiloes.com.br/lote/detalhe/318749", "156")</f>
      </c>
      <c r="B117" s="4" t="s">
        <f>=HYPERLINK("https://rossileiloes.com.br/lote/detalhe/318749", " CONCHA DOOSAN")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3.000,00</t>
        </is>
      </c>
      <c r="F117" s="4" t="inlineStr">
        <is>
          <t>300.00</t>
        </is>
      </c>
    </row>
    <row collapsed="false" customFormat="false" customHeight="false" hidden="false" ht="12.1" outlineLevel="0" r="118">
      <c r="A118" s="5" t="s">
        <f>=HYPERLINK("https://rossileiloes.com.br/lote/detalhe/318753", "157")</f>
      </c>
      <c r="B118" s="4" t="s">
        <f>=HYPERLINK("https://rossileiloes.com.br/lote/detalhe/318753", " CONCHA DOOSAN")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3.000,00</t>
        </is>
      </c>
      <c r="F118" s="4" t="inlineStr">
        <is>
          <t>300.00</t>
        </is>
      </c>
    </row>
    <row collapsed="false" customFormat="false" customHeight="false" hidden="false" ht="12.1" outlineLevel="0" r="119">
      <c r="A119" s="5" t="s">
        <f>=HYPERLINK("https://rossileiloes.com.br/lote/detalhe/318654", "158")</f>
      </c>
      <c r="B119" s="4" t="s">
        <f>=HYPERLINK("https://rossileiloes.com.br/lote/detalhe/318654", " PLATAFORMA D4E")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1.000,00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=HYPERLINK("https://rossileiloes.com.br/lote/detalhe/318653", "159")</f>
      </c>
      <c r="B120" s="4" t="s">
        <f>=HYPERLINK("https://rossileiloes.com.br/lote/detalhe/318653", " CAPOTA CAT")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1.000,00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=HYPERLINK("https://rossileiloes.com.br/lote/detalhe/318660", "164")</f>
      </c>
      <c r="B121" s="4" t="s">
        <f>=HYPERLINK("https://rossileiloes.com.br/lote/detalhe/318660", " PISTÃO CAT D8H")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1.500,00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=HYPERLINK("https://rossileiloes.com.br/lote/detalhe/318665", "165")</f>
      </c>
      <c r="B122" s="4" t="s">
        <f>=HYPERLINK("https://rossileiloes.com.br/lote/detalhe/318665", " PISTÃO CAT 966H")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1.500,00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=HYPERLINK("https://rossileiloes.com.br/lote/detalhe/318662", "166")</f>
      </c>
      <c r="B123" s="4" t="s">
        <f>=HYPERLINK("https://rossileiloes.com.br/lote/detalhe/318662", " PISTÃO GALEO")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1.500,00</t>
        </is>
      </c>
      <c r="F123" s="4" t="inlineStr">
        <is>
          <t>300.00</t>
        </is>
      </c>
    </row>
    <row collapsed="false" customFormat="false" customHeight="false" hidden="false" ht="12.1" outlineLevel="0" r="124">
      <c r="A124" s="5" t="s">
        <f>=HYPERLINK("https://rossileiloes.com.br/lote/detalhe/318656", "169")</f>
      </c>
      <c r="B124" s="4" t="s">
        <f>=HYPERLINK("https://rossileiloes.com.br/lote/detalhe/318656", " PISTÃO CAT 950H")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1.500,00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=HYPERLINK("https://rossileiloes.com.br/lote/detalhe/318669", "170")</f>
      </c>
      <c r="B125" s="4" t="s">
        <f>=HYPERLINK("https://rossileiloes.com.br/lote/detalhe/318669", " PISTÃO CAT 950H")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1.500,00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=HYPERLINK("https://rossileiloes.com.br/lote/detalhe/318679", "171")</f>
      </c>
      <c r="B126" s="4" t="s">
        <f>=HYPERLINK("https://rossileiloes.com.br/lote/detalhe/318679", " PISTÃO CAT 950G")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1.500,00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=HYPERLINK("https://rossileiloes.com.br/lote/detalhe/318680", "172")</f>
      </c>
      <c r="B127" s="4" t="s">
        <f>=HYPERLINK("https://rossileiloes.com.br/lote/detalhe/318680", " PISTÃO CAT 950H")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1.500,00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=HYPERLINK("https://rossileiloes.com.br/lote/detalhe/318663", "173")</f>
      </c>
      <c r="B128" s="4" t="s">
        <f>=HYPERLINK("https://rossileiloes.com.br/lote/detalhe/318663", " PISTÃO CAT D6D")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1.500,00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=HYPERLINK("https://rossileiloes.com.br/lote/detalhe/318668", "174")</f>
      </c>
      <c r="B129" s="4" t="s">
        <f>=HYPERLINK("https://rossileiloes.com.br/lote/detalhe/318668", " PISTÃO VOLVO")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1.500,00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=HYPERLINK("https://rossileiloes.com.br/lote/detalhe/318675", "187")</f>
      </c>
      <c r="B130" s="4" t="s">
        <f>=HYPERLINK("https://rossileiloes.com.br/lote/detalhe/318675", " PISTÃO CAT D8K")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1.500,00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=HYPERLINK("https://rossileiloes.com.br/lote/detalhe/318670", "188")</f>
      </c>
      <c r="B131" s="4" t="s">
        <f>=HYPERLINK("https://rossileiloes.com.br/lote/detalhe/318670", " PISTÃO CAT 938G")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1.500,00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=HYPERLINK("https://rossileiloes.com.br/lote/detalhe/318671", "189")</f>
      </c>
      <c r="B132" s="4" t="s">
        <f>=HYPERLINK("https://rossileiloes.com.br/lote/detalhe/318671", " PISTÃO CAT 938H")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1.500,00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=HYPERLINK("https://rossileiloes.com.br/lote/detalhe/318674", "191")</f>
      </c>
      <c r="B133" s="4" t="s">
        <f>=HYPERLINK("https://rossileiloes.com.br/lote/detalhe/318674", " PISTÃO CAT 938H")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1.500,00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=HYPERLINK("https://rossileiloes.com.br/lote/detalhe/318676", "192")</f>
      </c>
      <c r="B134" s="4" t="s">
        <f>=HYPERLINK("https://rossileiloes.com.br/lote/detalhe/318676", " PISTÃO DOOSAN")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1.000,00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=HYPERLINK("https://rossileiloes.com.br/lote/detalhe/318678", "193")</f>
      </c>
      <c r="B135" s="4" t="s">
        <f>=HYPERLINK("https://rossileiloes.com.br/lote/detalhe/318678", " PISTÃO DOOSAN")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1.000,00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=HYPERLINK("https://rossileiloes.com.br/lote/detalhe/318677", "194")</f>
      </c>
      <c r="B136" s="4" t="s">
        <f>=HYPERLINK("https://rossileiloes.com.br/lote/detalhe/318677", " PISTÃO DOOSAN")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1.000,00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=HYPERLINK("https://rossileiloes.com.br/lote/detalhe/318686", "195")</f>
      </c>
      <c r="B137" s="4" t="s">
        <f>=HYPERLINK("https://rossileiloes.com.br/lote/detalhe/318686", " PISTÃO CAT 416-C")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1.000,00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=HYPERLINK("https://rossileiloes.com.br/lote/detalhe/318682", "196")</f>
      </c>
      <c r="B138" s="4" t="s">
        <f>=HYPERLINK("https://rossileiloes.com.br/lote/detalhe/318682", " PISTÃO CAT 416-C")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1.000,00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=HYPERLINK("https://rossileiloes.com.br/lote/detalhe/318681", "198")</f>
      </c>
      <c r="B139" s="4" t="s">
        <f>=HYPERLINK("https://rossileiloes.com.br/lote/detalhe/318681", " PISTÃO JCB 330")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1.500,00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=HYPERLINK("https://rossileiloes.com.br/lote/detalhe/318684", "199")</f>
      </c>
      <c r="B140" s="4" t="s">
        <f>=HYPERLINK("https://rossileiloes.com.br/lote/detalhe/318684", " PISTÃO")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1.000,00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=HYPERLINK("https://rossileiloes.com.br/lote/detalhe/318616", "200")</f>
      </c>
      <c r="B141" s="4" t="s">
        <f>=HYPERLINK("https://rossileiloes.com.br/lote/detalhe/318616", " CARA DE CAVALO LIUGONG")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=HYPERLINK("https://rossileiloes.com.br/lote/detalhe/318748", "201")</f>
      </c>
      <c r="B142" s="4" t="s">
        <f>=HYPERLINK("https://rossileiloes.com.br/lote/detalhe/318748", " CARA DE CAVALO JCB 3-C")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=HYPERLINK("https://rossileiloes.com.br/lote/detalhe/318752", "207")</f>
      </c>
      <c r="B143" s="4" t="s">
        <f>=HYPERLINK("https://rossileiloes.com.br/lote/detalhe/318752", " RIPPER CAT D8K")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5.000,00</t>
        </is>
      </c>
      <c r="F143" s="4" t="inlineStr">
        <is>
          <t>300.00</t>
        </is>
      </c>
    </row>
    <row collapsed="false" customFormat="false" customHeight="false" hidden="false" ht="12.1" outlineLevel="0" r="144">
      <c r="A144" s="5" t="s">
        <f>=HYPERLINK("https://rossileiloes.com.br/lote/detalhe/318598", "210")</f>
      </c>
      <c r="B144" s="4" t="s">
        <f>=HYPERLINK("https://rossileiloes.com.br/lote/detalhe/318598", " RODA COM PNEU TOYOTA (UNIDADE)")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1.000,00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=HYPERLINK("https://rossileiloes.com.br/lote/detalhe/318580", "211")</f>
      </c>
      <c r="B145" s="4" t="s">
        <f>=HYPERLINK("https://rossileiloes.com.br/lote/detalhe/318580", " RODA COM PNEU CAT 420-F (UNIDADE)")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1.000,00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=HYPERLINK("https://rossileiloes.com.br/lote/detalhe/318597", "212")</f>
      </c>
      <c r="B146" s="4" t="s">
        <f>=HYPERLINK("https://rossileiloes.com.br/lote/detalhe/318597", " RODA COM PNEU F-450 (UNIDADE)")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1.000,00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=HYPERLINK("https://rossileiloes.com.br/lote/detalhe/318579", "213")</f>
      </c>
      <c r="B147" s="4" t="s">
        <f>=HYPERLINK("https://rossileiloes.com.br/lote/detalhe/318579", " RODA COM PNEU C-10 (UNIDADE)")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1.000,00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=HYPERLINK("https://rossileiloes.com.br/lote/detalhe/318585", "214")</f>
      </c>
      <c r="B148" s="4" t="s">
        <f>=HYPERLINK("https://rossileiloes.com.br/lote/detalhe/318585", " RODA COM PNEU PARA CANARINHO (02 UNIDADES )")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1.000,00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=HYPERLINK("https://rossileiloes.com.br/lote/detalhe/318624", "215")</f>
      </c>
      <c r="B149" s="4" t="s">
        <f>=HYPERLINK("https://rossileiloes.com.br/lote/detalhe/318624", " RODA COM PNEU PARA CANARINHO (04 UNIDADES )")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2.000,00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=HYPERLINK("https://rossileiloes.com.br/lote/detalhe/318581", "218")</f>
      </c>
      <c r="B150" s="4" t="s">
        <f>=HYPERLINK("https://rossileiloes.com.br/lote/detalhe/318581", " RODA COM PNEU 23.5-25 (UNIDADE)")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1.000,00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=HYPERLINK("https://rossileiloes.com.br/lote/detalhe/318595", "219")</f>
      </c>
      <c r="B151" s="4" t="s">
        <f>=HYPERLINK("https://rossileiloes.com.br/lote/detalhe/318595", " RODA COM PNEU 11.00-22 (UNIDADE)")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1.000,00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=HYPERLINK("https://rossileiloes.com.br/lote/detalhe/318608", "221")</f>
      </c>
      <c r="B152" s="4" t="s">
        <f>=HYPERLINK("https://rossileiloes.com.br/lote/detalhe/318608", " RODA COM PNEU 11.00-22 (3 UNIDADES)")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1.000,00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=HYPERLINK("https://rossileiloes.com.br/lote/detalhe/318569", "222")</f>
      </c>
      <c r="B153" s="4" t="s">
        <f>=HYPERLINK("https://rossileiloes.com.br/lote/detalhe/318569", " RODA COM PNEU 11.00-22 (5 UNIDADES )")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1.000,00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=HYPERLINK("https://rossileiloes.com.br/lote/detalhe/318582", "223")</f>
      </c>
      <c r="B154" s="4" t="s">
        <f>=HYPERLINK("https://rossileiloes.com.br/lote/detalhe/318582", " RODA COM PNEU LIUGONG 14-17 (2 UNIDADES )")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1.000,00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=HYPERLINK("https://rossileiloes.com.br/lote/detalhe/318733", "225")</f>
      </c>
      <c r="B155" s="4" t="s">
        <f>=HYPERLINK("https://rossileiloes.com.br/lote/detalhe/318733", " RADIADOR CAT 312 DL")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1.000,00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=HYPERLINK("https://rossileiloes.com.br/lote/detalhe/318731", "227")</f>
      </c>
      <c r="B156" s="4" t="s">
        <f>=HYPERLINK("https://rossileiloes.com.br/lote/detalhe/318731", " DIFERENCIAL TRASEIRO CAT 950G")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5.000,00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=HYPERLINK("https://rossileiloes.com.br/lote/detalhe/318734", "228")</f>
      </c>
      <c r="B157" s="4" t="s">
        <f>=HYPERLINK("https://rossileiloes.com.br/lote/detalhe/318734", " DIFERENCIAL TRASEIRO CAT 950GH")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5.000,00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=HYPERLINK("https://rossileiloes.com.br/lote/detalhe/318593", "229")</f>
      </c>
      <c r="B158" s="4" t="s">
        <f>=HYPERLINK("https://rossileiloes.com.br/lote/detalhe/318593", " DIFERENCIAL TRASEIRO CAT 950G")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5.000,00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=HYPERLINK("https://rossileiloes.com.br/lote/detalhe/318596", "230")</f>
      </c>
      <c r="B159" s="4" t="s">
        <f>=HYPERLINK("https://rossileiloes.com.br/lote/detalhe/318596", " DIFERENCIAL DIANTEIRO CAT 950H")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5.000,00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=HYPERLINK("https://rossileiloes.com.br/lote/detalhe/318568", "231")</f>
      </c>
      <c r="B160" s="4" t="s">
        <f>=HYPERLINK("https://rossileiloes.com.br/lote/detalhe/318568", " DIFERENCIAL DIANTEIRO CAT 950G")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5.000,00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=HYPERLINK("https://rossileiloes.com.br/lote/detalhe/318736", "232")</f>
      </c>
      <c r="B161" s="4" t="s">
        <f>=HYPERLINK("https://rossileiloes.com.br/lote/detalhe/318736", " DIFERENCIAL TRASEIRO CAT 966H")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7.000,00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=HYPERLINK("https://rossileiloes.com.br/lote/detalhe/318726", "233")</f>
      </c>
      <c r="B162" s="4" t="s">
        <f>=HYPERLINK("https://rossileiloes.com.br/lote/detalhe/318726", " DIFERENCIAL TRASEIRO CAT 966H")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7.000,00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=HYPERLINK("https://rossileiloes.com.br/lote/detalhe/318727", "234")</f>
      </c>
      <c r="B163" s="4" t="s">
        <f>=HYPERLINK("https://rossileiloes.com.br/lote/detalhe/318727", " DIFERENCIAL DIANTEIRO CAT 966H")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7.000,00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=HYPERLINK("https://rossileiloes.com.br/lote/detalhe/318735", "235")</f>
      </c>
      <c r="B164" s="4" t="s">
        <f>=HYPERLINK("https://rossileiloes.com.br/lote/detalhe/318735", " DIFERENCIAL DIANTEIRO CAT 966H")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7.000,00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=HYPERLINK("https://rossileiloes.com.br/lote/detalhe/318732", "236")</f>
      </c>
      <c r="B165" s="4" t="s">
        <f>=HYPERLINK("https://rossileiloes.com.br/lote/detalhe/318732", " DIFERENCIAL TRASEIRO CAT 938H")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7.000,00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=HYPERLINK("https://rossileiloes.com.br/lote/detalhe/318607", "237")</f>
      </c>
      <c r="B166" s="4" t="s">
        <f>=HYPERLINK("https://rossileiloes.com.br/lote/detalhe/318607", " DIFERENCIAL")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7.000,00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=HYPERLINK("https://rossileiloes.com.br/lote/detalhe/318611", "238")</f>
      </c>
      <c r="B167" s="4" t="s">
        <f>=HYPERLINK("https://rossileiloes.com.br/lote/detalhe/318611", " DIFERENCIAL TRASEIRO CAT 938G")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5.000,00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=HYPERLINK("https://rossileiloes.com.br/lote/detalhe/318575", "239")</f>
      </c>
      <c r="B168" s="4" t="s">
        <f>=HYPERLINK("https://rossileiloes.com.br/lote/detalhe/318575", " DIFERENCIAL TRASEIRO CAT 950G")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5.000,00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=HYPERLINK("https://rossileiloes.com.br/lote/detalhe/318604", "240")</f>
      </c>
      <c r="B169" s="4" t="s">
        <f>=HYPERLINK("https://rossileiloes.com.br/lote/detalhe/318604", " DIFERENCIAL TRASEIRO CAT 950H")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5.000,00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=HYPERLINK("https://rossileiloes.com.br/lote/detalhe/318588", "241")</f>
      </c>
      <c r="B170" s="4" t="s">
        <f>=HYPERLINK("https://rossileiloes.com.br/lote/detalhe/318588", " DIFERENCIAL DIANTEIRO VPLVO L120F")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3.000,00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=HYPERLINK("https://rossileiloes.com.br/lote/detalhe/318745", "242")</f>
      </c>
      <c r="B171" s="4" t="s">
        <f>=HYPERLINK("https://rossileiloes.com.br/lote/detalhe/318745", " DIFERENCIAL DIANTEIRO CAT 938G")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5.000,00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=HYPERLINK("https://rossileiloes.com.br/lote/detalhe/318576", "243")</f>
      </c>
      <c r="B172" s="4" t="s">
        <f>=HYPERLINK("https://rossileiloes.com.br/lote/detalhe/318576", " DIFERENCIAL DIANTEIRO CAT")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5.000,00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=HYPERLINK("https://rossileiloes.com.br/lote/detalhe/318623", "250")</f>
      </c>
      <c r="B173" s="4" t="s">
        <f>=HYPERLINK("https://rossileiloes.com.br/lote/detalhe/318623", " MOTOR CAT 3406")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15.000,00</t>
        </is>
      </c>
      <c r="F173" s="4" t="inlineStr">
        <is>
          <t>500.00</t>
        </is>
      </c>
    </row>
    <row collapsed="false" customFormat="false" customHeight="false" hidden="false" ht="12.1" outlineLevel="0" r="174">
      <c r="A174" s="5" t="s">
        <f>=HYPERLINK("https://rossileiloes.com.br/lote/detalhe/318626", "252")</f>
      </c>
      <c r="B174" s="4" t="s">
        <f>=HYPERLINK("https://rossileiloes.com.br/lote/detalhe/318626", " MOTOR KOMATSU PC 400")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5.000,00</t>
        </is>
      </c>
      <c r="F174" s="4" t="inlineStr">
        <is>
          <t>500.00</t>
        </is>
      </c>
    </row>
    <row collapsed="false" customFormat="false" customHeight="false" hidden="false" ht="12.1" outlineLevel="0" r="175">
      <c r="A175" s="5" t="s">
        <f>=HYPERLINK("https://rossileiloes.com.br/lote/detalhe/318627", "253")</f>
      </c>
      <c r="B175" s="4" t="s">
        <f>=HYPERLINK("https://rossileiloes.com.br/lote/detalhe/318627", " MOTOR KOMATSU PC 600")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5.000,00</t>
        </is>
      </c>
      <c r="F175" s="4" t="inlineStr">
        <is>
          <t>500.00</t>
        </is>
      </c>
    </row>
    <row collapsed="false" customFormat="false" customHeight="false" hidden="false" ht="12.1" outlineLevel="0" r="176">
      <c r="A176" s="5" t="s">
        <f>=HYPERLINK("https://rossileiloes.com.br/lote/detalhe/318625", "254")</f>
      </c>
      <c r="B176" s="4" t="s">
        <f>=HYPERLINK("https://rossileiloes.com.br/lote/detalhe/318625", " MOTOR KOMATSU PC 600")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5.000,00</t>
        </is>
      </c>
      <c r="F176" s="4" t="inlineStr">
        <is>
          <t>500.00</t>
        </is>
      </c>
    </row>
    <row collapsed="false" customFormat="false" customHeight="false" hidden="false" ht="12.1" outlineLevel="0" r="177">
      <c r="A177" s="5" t="s">
        <f>=HYPERLINK("https://rossileiloes.com.br/lote/detalhe/318628", "255")</f>
      </c>
      <c r="B177" s="4" t="s">
        <f>=HYPERLINK("https://rossileiloes.com.br/lote/detalhe/318628", " MOTOR LIEBHEER")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3.000,00</t>
        </is>
      </c>
      <c r="F177" s="4" t="inlineStr">
        <is>
          <t>300.00</t>
        </is>
      </c>
    </row>
    <row collapsed="false" customFormat="false" customHeight="false" hidden="false" ht="12.1" outlineLevel="0" r="178">
      <c r="A178" s="5" t="s">
        <f>=HYPERLINK("https://rossileiloes.com.br/lote/detalhe/318629", "256")</f>
      </c>
      <c r="B178" s="4" t="s">
        <f>=HYPERLINK("https://rossileiloes.com.br/lote/detalhe/318629", " MOTOR LIEBHEER")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3.000,00</t>
        </is>
      </c>
      <c r="F178" s="4" t="inlineStr">
        <is>
          <t>300.00</t>
        </is>
      </c>
    </row>
    <row collapsed="false" customFormat="false" customHeight="false" hidden="false" ht="12.1" outlineLevel="0" r="179">
      <c r="A179" s="5" t="s">
        <f>=HYPERLINK("https://rossileiloes.com.br/lote/detalhe/318754", "267")</f>
      </c>
      <c r="B179" s="4" t="s">
        <f>=HYPERLINK("https://rossileiloes.com.br/lote/detalhe/318754", " TRANSMISSÃO ZF")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5.000,00</t>
        </is>
      </c>
      <c r="F179" s="4" t="inlineStr">
        <is>
          <t>300.00</t>
        </is>
      </c>
    </row>
    <row collapsed="false" customFormat="false" customHeight="false" hidden="false" ht="12.1" outlineLevel="0" r="180">
      <c r="A180" s="5" t="s">
        <f>=HYPERLINK("https://rossileiloes.com.br/lote/detalhe/318619", "268")</f>
      </c>
      <c r="B180" s="4" t="s">
        <f>=HYPERLINK("https://rossileiloes.com.br/lote/detalhe/318619", " CONJUNTO DE SAPATA CAT D6R (57 UNIDADES )")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3.000,00</t>
        </is>
      </c>
      <c r="F180" s="4" t="inlineStr">
        <is>
          <t>300.00</t>
        </is>
      </c>
    </row>
    <row collapsed="false" customFormat="false" customHeight="false" hidden="false" ht="12.1" outlineLevel="0" r="181">
      <c r="A181" s="5" t="s">
        <f>=HYPERLINK("https://rossileiloes.com.br/lote/detalhe/318621", "269")</f>
      </c>
      <c r="B181" s="4" t="s">
        <f>=HYPERLINK("https://rossileiloes.com.br/lote/detalhe/318621", " RABICHO CAT D8K")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1.000,00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=HYPERLINK("https://rossileiloes.com.br/lote/detalhe/318620", "270")</f>
      </c>
      <c r="B182" s="4" t="s">
        <f>=HYPERLINK("https://rossileiloes.com.br/lote/detalhe/318620", " RABICHO CAR D9H")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8.000,00</t>
        </is>
      </c>
      <c r="F182" s="4" t="inlineStr">
        <is>
          <t>500.00</t>
        </is>
      </c>
    </row>
    <row collapsed="false" customFormat="false" customHeight="false" hidden="false" ht="12.1" outlineLevel="0" r="183">
      <c r="A183" s="5" t="s">
        <f>=HYPERLINK("https://rossileiloes.com.br/lote/detalhe/318792", "271")</f>
      </c>
      <c r="B183" s="4" t="s">
        <f>=HYPERLINK("https://rossileiloes.com.br/lote/detalhe/318792", " MOITÃO 20 TONELADAS")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1.000,00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=HYPERLINK("https://rossileiloes.com.br/lote/detalhe/318618", "272")</f>
      </c>
      <c r="B184" s="4" t="s">
        <f>=HYPERLINK("https://rossileiloes.com.br/lote/detalhe/318618", " GUINCHO 100 TONELADAS")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8.000,00</t>
        </is>
      </c>
      <c r="F184" s="4" t="inlineStr">
        <is>
          <t>500.00</t>
        </is>
      </c>
    </row>
    <row collapsed="false" customFormat="false" customHeight="false" hidden="false" ht="12.1" outlineLevel="0" r="185">
      <c r="A185" s="5" t="s">
        <f>=HYPERLINK("https://rossileiloes.com.br/lote/detalhe/318659", "274")</f>
      </c>
      <c r="B185" s="4" t="s">
        <f>=HYPERLINK("https://rossileiloes.com.br/lote/detalhe/318659", " DIFERENCIAL DIANTEIRO VOLVO G 940")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3.000,00</t>
        </is>
      </c>
      <c r="F185" s="4" t="inlineStr">
        <is>
          <t>300.00</t>
        </is>
      </c>
    </row>
    <row collapsed="false" customFormat="false" customHeight="false" hidden="false" ht="12.1" outlineLevel="0" r="186">
      <c r="A186" s="5" t="s">
        <f>=HYPERLINK("https://rossileiloes.com.br/lote/detalhe/318755", "281")</f>
      </c>
      <c r="B186" s="4" t="s">
        <f>=HYPERLINK("https://rossileiloes.com.br/lote/detalhe/318755", " LÂMINA COM U E PISTÕES CAT")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25.000,00</t>
        </is>
      </c>
      <c r="F186" s="4" t="inlineStr">
        <is>
          <t>300.00</t>
        </is>
      </c>
    </row>
    <row collapsed="false" customFormat="false" customHeight="false" hidden="false" ht="12.1" outlineLevel="0" r="187">
      <c r="A187" s="5" t="s">
        <f>=HYPERLINK("https://rossileiloes.com.br/lote/detalhe/318630", "282")</f>
      </c>
      <c r="B187" s="4" t="s">
        <f>=HYPERLINK("https://rossileiloes.com.br/lote/detalhe/318630", " H DA CAT W130 COM PISTÕES")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3.000,00</t>
        </is>
      </c>
      <c r="F187" s="4" t="inlineStr">
        <is>
          <t>300.00</t>
        </is>
      </c>
    </row>
    <row collapsed="false" customFormat="false" customHeight="false" hidden="false" ht="12.1" outlineLevel="0" r="188">
      <c r="A188" s="5" t="s">
        <f>=HYPERLINK("https://rossileiloes.com.br/lote/detalhe/318776", "283")</f>
      </c>
      <c r="B188" s="4" t="s">
        <f>=HYPERLINK("https://rossileiloes.com.br/lote/detalhe/318776", " H DA CAT 950H")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3.000,00</t>
        </is>
      </c>
      <c r="F188" s="4" t="inlineStr">
        <is>
          <t>300.00</t>
        </is>
      </c>
    </row>
    <row collapsed="false" customFormat="false" customHeight="false" hidden="false" ht="12.1" outlineLevel="0" r="189">
      <c r="A189" s="5" t="s">
        <f>=HYPERLINK("https://rossileiloes.com.br/lote/detalhe/318778", "285")</f>
      </c>
      <c r="B189" s="4" t="s">
        <f>=HYPERLINK("https://rossileiloes.com.br/lote/detalhe/318778", " CONCHA CAT 950H")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3.000,00</t>
        </is>
      </c>
      <c r="F189" s="4" t="inlineStr">
        <is>
          <t>300.00</t>
        </is>
      </c>
    </row>
    <row collapsed="false" customFormat="false" customHeight="false" hidden="false" ht="12.1" outlineLevel="0" r="190">
      <c r="A190" s="5" t="s">
        <f>=HYPERLINK("https://rossileiloes.com.br/lote/detalhe/318633", "286")</f>
      </c>
      <c r="B190" s="4" t="s">
        <f>=HYPERLINK("https://rossileiloes.com.br/lote/detalhe/318633", " BRAÇO JCB 3C")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2.000,00</t>
        </is>
      </c>
      <c r="F190" s="4" t="inlineStr">
        <is>
          <t>300.00</t>
        </is>
      </c>
    </row>
    <row collapsed="false" customFormat="false" customHeight="false" hidden="false" ht="12.1" outlineLevel="0" r="191">
      <c r="A191" s="5" t="s">
        <f>=HYPERLINK("https://rossileiloes.com.br/lote/detalhe/318631", "287")</f>
      </c>
      <c r="B191" s="4" t="s">
        <f>=HYPERLINK("https://rossileiloes.com.br/lote/detalhe/318631", " H DA CAT 938H")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3.000,00</t>
        </is>
      </c>
      <c r="F191" s="4" t="inlineStr">
        <is>
          <t>300.00</t>
        </is>
      </c>
    </row>
    <row collapsed="false" customFormat="false" customHeight="false" hidden="false" ht="12.1" outlineLevel="0" r="192">
      <c r="A192" s="5" t="s">
        <f>=HYPERLINK("https://rossileiloes.com.br/lote/detalhe/318632", "288")</f>
      </c>
      <c r="B192" s="4" t="s">
        <f>=HYPERLINK("https://rossileiloes.com.br/lote/detalhe/318632", " H DA CASE 721-C")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3.000,00</t>
        </is>
      </c>
      <c r="F192" s="4" t="inlineStr">
        <is>
          <t>300.00</t>
        </is>
      </c>
    </row>
    <row collapsed="false" customFormat="false" customHeight="false" hidden="false" ht="12.1" outlineLevel="0" r="193">
      <c r="A193" s="5" t="s">
        <f>=HYPERLINK("https://rossileiloes.com.br/lote/detalhe/318690", "294")</f>
      </c>
      <c r="B193" s="4" t="s">
        <f>=HYPERLINK("https://rossileiloes.com.br/lote/detalhe/318690", " PISTÃO LEVANTE CAT 345 C")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3.000,00</t>
        </is>
      </c>
      <c r="F193" s="4" t="inlineStr">
        <is>
          <t>300.00</t>
        </is>
      </c>
    </row>
    <row collapsed="false" customFormat="false" customHeight="false" hidden="false" ht="12.1" outlineLevel="0" r="194">
      <c r="A194" s="5" t="s">
        <f>=HYPERLINK("https://rossileiloes.com.br/lote/detalhe/318683", "295")</f>
      </c>
      <c r="B194" s="4" t="s">
        <f>=HYPERLINK("https://rossileiloes.com.br/lote/detalhe/318683", " PISTÃO LEVANTE CAT 345 C")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3.000,00</t>
        </is>
      </c>
      <c r="F194" s="4" t="inlineStr">
        <is>
          <t>300.00</t>
        </is>
      </c>
    </row>
    <row collapsed="false" customFormat="false" customHeight="false" hidden="false" ht="12.1" outlineLevel="0" r="195">
      <c r="A195" s="5" t="s">
        <f>=HYPERLINK("https://rossileiloes.com.br/lote/detalhe/318685", "302")</f>
      </c>
      <c r="B195" s="4" t="s">
        <f>=HYPERLINK("https://rossileiloes.com.br/lote/detalhe/318685", " PISTÃO CAT 950H ARTICULAÇÃO DA CONCHA")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2.000,00</t>
        </is>
      </c>
      <c r="F195" s="4" t="inlineStr">
        <is>
          <t>200.00</t>
        </is>
      </c>
    </row>
    <row collapsed="false" customFormat="false" customHeight="false" hidden="false" ht="12.1" outlineLevel="0" r="196">
      <c r="A196" s="5" t="s">
        <f>=HYPERLINK("https://rossileiloes.com.br/lote/detalhe/318687", "305")</f>
      </c>
      <c r="B196" s="4" t="s">
        <f>=HYPERLINK("https://rossileiloes.com.br/lote/detalhe/318687", " PISTÃO CAT 336D LEVANTE")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3.000,00</t>
        </is>
      </c>
      <c r="F196" s="4" t="inlineStr">
        <is>
          <t>300.00</t>
        </is>
      </c>
    </row>
    <row collapsed="false" customFormat="false" customHeight="false" hidden="false" ht="12.1" outlineLevel="0" r="197">
      <c r="A197" s="5" t="s">
        <f>=HYPERLINK("https://rossileiloes.com.br/lote/detalhe/318689", "306")</f>
      </c>
      <c r="B197" s="4" t="s">
        <f>=HYPERLINK("https://rossileiloes.com.br/lote/detalhe/318689", " PISTÃO CAT 336D LEVANTE")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3.000,00</t>
        </is>
      </c>
      <c r="F197" s="4" t="inlineStr">
        <is>
          <t>300.00</t>
        </is>
      </c>
    </row>
    <row collapsed="false" customFormat="false" customHeight="false" hidden="false" ht="12.1" outlineLevel="0" r="198">
      <c r="A198" s="5" t="s">
        <f>=HYPERLINK("https://rossileiloes.com.br/lote/detalhe/318688", "307")</f>
      </c>
      <c r="B198" s="4" t="s">
        <f>=HYPERLINK("https://rossileiloes.com.br/lote/detalhe/318688", " PISTÃO CAT 321DL")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2.000,00</t>
        </is>
      </c>
      <c r="F198" s="4" t="inlineStr">
        <is>
          <t>200.00</t>
        </is>
      </c>
    </row>
    <row collapsed="false" customFormat="false" customHeight="false" hidden="false" ht="12.1" outlineLevel="0" r="199">
      <c r="A199" s="5" t="s">
        <f>=HYPERLINK("https://rossileiloes.com.br/lote/detalhe/318692", "309")</f>
      </c>
      <c r="B199" s="4" t="s">
        <f>=HYPERLINK("https://rossileiloes.com.br/lote/detalhe/318692", " COMANDO HIDRAULICO CAT 966H")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2.000,00</t>
        </is>
      </c>
      <c r="F199" s="4" t="inlineStr">
        <is>
          <t>200.00</t>
        </is>
      </c>
    </row>
    <row collapsed="false" customFormat="false" customHeight="false" hidden="false" ht="12.1" outlineLevel="0" r="200">
      <c r="A200" s="5" t="s">
        <f>=HYPERLINK("https://rossileiloes.com.br/lote/detalhe/318691", "310")</f>
      </c>
      <c r="B200" s="4" t="s">
        <f>=HYPERLINK("https://rossileiloes.com.br/lote/detalhe/318691", " COMANDO HIDRAULICO CAT 966H")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4.000,00</t>
        </is>
      </c>
      <c r="F200" s="4" t="inlineStr">
        <is>
          <t>300.00</t>
        </is>
      </c>
    </row>
    <row collapsed="false" customFormat="false" customHeight="false" hidden="false" ht="12.1" outlineLevel="0" r="201">
      <c r="A201" s="5" t="s">
        <f>=HYPERLINK("https://rossileiloes.com.br/lote/detalhe/318712", "311")</f>
      </c>
      <c r="B201" s="4" t="s">
        <f>=HYPERLINK("https://rossileiloes.com.br/lote/detalhe/318712", " COMANDO HIDRAULICO JCB 330")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3.000,00</t>
        </is>
      </c>
      <c r="F201" s="4" t="inlineStr">
        <is>
          <t>300.00</t>
        </is>
      </c>
    </row>
    <row collapsed="false" customFormat="false" customHeight="false" hidden="false" ht="12.1" outlineLevel="0" r="202">
      <c r="A202" s="5" t="s">
        <f>=HYPERLINK("https://rossileiloes.com.br/lote/detalhe/318693", "312")</f>
      </c>
      <c r="B202" s="4" t="s">
        <f>=HYPERLINK("https://rossileiloes.com.br/lote/detalhe/318693", " COMANDO HIDRAULICO LIEBHEER")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2.000,00</t>
        </is>
      </c>
      <c r="F202" s="4" t="inlineStr">
        <is>
          <t>200.00</t>
        </is>
      </c>
    </row>
    <row collapsed="false" customFormat="false" customHeight="false" hidden="false" ht="12.1" outlineLevel="0" r="203">
      <c r="A203" s="5" t="s">
        <f>=HYPERLINK("https://rossileiloes.com.br/lote/detalhe/318697", "313")</f>
      </c>
      <c r="B203" s="4" t="s">
        <f>=HYPERLINK("https://rossileiloes.com.br/lote/detalhe/318697", " COMANDO HIDRAULICO DOOSAN")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2.000,00</t>
        </is>
      </c>
      <c r="F203" s="4" t="inlineStr">
        <is>
          <t>200.00</t>
        </is>
      </c>
    </row>
    <row collapsed="false" customFormat="false" customHeight="false" hidden="false" ht="12.1" outlineLevel="0" r="204">
      <c r="A204" s="5" t="s">
        <f>=HYPERLINK("https://rossileiloes.com.br/lote/detalhe/318696", "315")</f>
      </c>
      <c r="B204" s="4" t="s">
        <f>=HYPERLINK("https://rossileiloes.com.br/lote/detalhe/318696", " COMANDO HIDRAULICO CAT 950H")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2.000,00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=HYPERLINK("https://rossileiloes.com.br/lote/detalhe/318694", "316")</f>
      </c>
      <c r="B205" s="4" t="s">
        <f>=HYPERLINK("https://rossileiloes.com.br/lote/detalhe/318694", " COMANDO HIDRAULICO CAT 950G")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2.000,00</t>
        </is>
      </c>
      <c r="F205" s="4" t="inlineStr">
        <is>
          <t>200.00</t>
        </is>
      </c>
    </row>
    <row collapsed="false" customFormat="false" customHeight="false" hidden="false" ht="12.1" outlineLevel="0" r="206">
      <c r="A206" s="5" t="s">
        <f>=HYPERLINK("https://rossileiloes.com.br/lote/detalhe/318702", "317")</f>
      </c>
      <c r="B206" s="4" t="s">
        <f>=HYPERLINK("https://rossileiloes.com.br/lote/detalhe/318702", " COMANDO HIDRAULICO CAT 960F")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2.000,00</t>
        </is>
      </c>
      <c r="F206" s="4" t="inlineStr">
        <is>
          <t>200.00</t>
        </is>
      </c>
    </row>
    <row collapsed="false" customFormat="false" customHeight="false" hidden="false" ht="12.1" outlineLevel="0" r="207">
      <c r="A207" s="5" t="s">
        <f>=HYPERLINK("https://rossileiloes.com.br/lote/detalhe/318698", "318")</f>
      </c>
      <c r="B207" s="4" t="s">
        <f>=HYPERLINK("https://rossileiloes.com.br/lote/detalhe/318698", " COMANDO HIDRAULICO CAT 966H")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2.000,00</t>
        </is>
      </c>
      <c r="F207" s="4" t="inlineStr">
        <is>
          <t>200.00</t>
        </is>
      </c>
    </row>
    <row collapsed="false" customFormat="false" customHeight="false" hidden="false" ht="12.1" outlineLevel="0" r="208">
      <c r="A208" s="5" t="s">
        <f>=HYPERLINK("https://rossileiloes.com.br/lote/detalhe/318695", "320")</f>
      </c>
      <c r="B208" s="4" t="s">
        <f>=HYPERLINK("https://rossileiloes.com.br/lote/detalhe/318695", " COMANDO HIDRAULICO CAT 966H")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3.000,00</t>
        </is>
      </c>
      <c r="F208" s="4" t="inlineStr">
        <is>
          <t>300.00</t>
        </is>
      </c>
    </row>
    <row collapsed="false" customFormat="false" customHeight="false" hidden="false" ht="12.1" outlineLevel="0" r="209">
      <c r="A209" s="5" t="s">
        <f>=HYPERLINK("https://rossileiloes.com.br/lote/detalhe/318713", "321")</f>
      </c>
      <c r="B209" s="4" t="s">
        <f>=HYPERLINK("https://rossileiloes.com.br/lote/detalhe/318713", " COMANDO HIDRAULICO CAT 966H")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3.000,00</t>
        </is>
      </c>
      <c r="F209" s="4" t="inlineStr">
        <is>
          <t>300.00</t>
        </is>
      </c>
    </row>
    <row collapsed="false" customFormat="false" customHeight="false" hidden="false" ht="12.1" outlineLevel="0" r="210">
      <c r="A210" s="5" t="s">
        <f>=HYPERLINK("https://rossileiloes.com.br/lote/detalhe/318672", "330")</f>
      </c>
      <c r="B210" s="4" t="s">
        <f>=HYPERLINK("https://rossileiloes.com.br/lote/detalhe/318672", " PISTÃO DOOSAN ARTICULAÇÃO DA CONCHA")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1.500,00</t>
        </is>
      </c>
      <c r="F210" s="4" t="inlineStr">
        <is>
          <t>150.00</t>
        </is>
      </c>
    </row>
    <row collapsed="false" customFormat="false" customHeight="false" hidden="false" ht="12.1" outlineLevel="0" r="211">
      <c r="A211" s="5" t="s">
        <f>=HYPERLINK("https://rossileiloes.com.br/lote/detalhe/318701", "331")</f>
      </c>
      <c r="B211" s="4" t="s">
        <f>=HYPERLINK("https://rossileiloes.com.br/lote/detalhe/318701", " PISTÃO DOOSAN LEVANTE")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1.500,00</t>
        </is>
      </c>
      <c r="F211" s="4" t="inlineStr">
        <is>
          <t>150.00</t>
        </is>
      </c>
    </row>
    <row collapsed="false" customFormat="false" customHeight="false" hidden="false" ht="12.1" outlineLevel="0" r="212">
      <c r="A212" s="5" t="s">
        <f>=HYPERLINK("https://rossileiloes.com.br/lote/detalhe/318706", "332")</f>
      </c>
      <c r="B212" s="4" t="s">
        <f>=HYPERLINK("https://rossileiloes.com.br/lote/detalhe/318706", " PISTÃO DOOSAN LEVANTE")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1.500,00</t>
        </is>
      </c>
      <c r="F212" s="4" t="inlineStr">
        <is>
          <t>150.00</t>
        </is>
      </c>
    </row>
    <row collapsed="false" customFormat="false" customHeight="false" hidden="false" ht="12.1" outlineLevel="0" r="213">
      <c r="A213" s="5" t="s">
        <f>=HYPERLINK("https://rossileiloes.com.br/lote/detalhe/318709", "333")</f>
      </c>
      <c r="B213" s="4" t="s">
        <f>=HYPERLINK("https://rossileiloes.com.br/lote/detalhe/318709", " PISTÃO DOOSAN LEVANTE")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1.500,00</t>
        </is>
      </c>
      <c r="F213" s="4" t="inlineStr">
        <is>
          <t>150.00</t>
        </is>
      </c>
    </row>
    <row collapsed="false" customFormat="false" customHeight="false" hidden="false" ht="12.1" outlineLevel="0" r="214">
      <c r="A214" s="5" t="s">
        <f>=HYPERLINK("https://rossileiloes.com.br/lote/detalhe/318700", "334")</f>
      </c>
      <c r="B214" s="4" t="s">
        <f>=HYPERLINK("https://rossileiloes.com.br/lote/detalhe/318700", " PISTÃO DOOSAN ARTICULAÇÃO DA CONCHA")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1.500,00</t>
        </is>
      </c>
      <c r="F214" s="4" t="inlineStr">
        <is>
          <t>150.00</t>
        </is>
      </c>
    </row>
    <row collapsed="false" customFormat="false" customHeight="false" hidden="false" ht="12.1" outlineLevel="0" r="215">
      <c r="A215" s="5" t="s">
        <f>=HYPERLINK("https://rossileiloes.com.br/lote/detalhe/318708", "335")</f>
      </c>
      <c r="B215" s="4" t="s">
        <f>=HYPERLINK("https://rossileiloes.com.br/lote/detalhe/318708", " PISTÃO CAT 950G LEVANTE")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1.500,00</t>
        </is>
      </c>
      <c r="F215" s="4" t="inlineStr">
        <is>
          <t>150.00</t>
        </is>
      </c>
    </row>
    <row collapsed="false" customFormat="false" customHeight="false" hidden="false" ht="12.1" outlineLevel="0" r="216">
      <c r="A216" s="5" t="s">
        <f>=HYPERLINK("https://rossileiloes.com.br/lote/detalhe/318705", "336")</f>
      </c>
      <c r="B216" s="4" t="s">
        <f>=HYPERLINK("https://rossileiloes.com.br/lote/detalhe/318705", " PISTÃO CAT 950H LEVANTE")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1.500,00</t>
        </is>
      </c>
      <c r="F216" s="4" t="inlineStr">
        <is>
          <t>150.00</t>
        </is>
      </c>
    </row>
    <row collapsed="false" customFormat="false" customHeight="false" hidden="false" ht="12.1" outlineLevel="0" r="217">
      <c r="A217" s="5" t="s">
        <f>=HYPERLINK("https://rossileiloes.com.br/lote/detalhe/318704", "338")</f>
      </c>
      <c r="B217" s="4" t="s">
        <f>=HYPERLINK("https://rossileiloes.com.br/lote/detalhe/318704", " PISTÃO CAT 966H ARTICULAÇÃO")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1.000,00</t>
        </is>
      </c>
      <c r="F217" s="4" t="inlineStr">
        <is>
          <t>100.00</t>
        </is>
      </c>
    </row>
    <row collapsed="false" customFormat="false" customHeight="false" hidden="false" ht="12.1" outlineLevel="0" r="218">
      <c r="A218" s="5" t="s">
        <f>=HYPERLINK("https://rossileiloes.com.br/lote/detalhe/318707", "339")</f>
      </c>
      <c r="B218" s="4" t="s">
        <f>=HYPERLINK("https://rossileiloes.com.br/lote/detalhe/318707", " PISTÃO CASE 721C-C ARTICULAÇÃO")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1.000,00</t>
        </is>
      </c>
      <c r="F218" s="4" t="inlineStr">
        <is>
          <t>100.00</t>
        </is>
      </c>
    </row>
    <row collapsed="false" customFormat="false" customHeight="false" hidden="false" ht="12.1" outlineLevel="0" r="219">
      <c r="A219" s="5" t="s">
        <f>=HYPERLINK("https://rossileiloes.com.br/lote/detalhe/318717", "340")</f>
      </c>
      <c r="B219" s="4" t="s">
        <f>=HYPERLINK("https://rossileiloes.com.br/lote/detalhe/318717", " PISTÃO KOMATSU WA 320 LEVANTE")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1.000,00</t>
        </is>
      </c>
      <c r="F219" s="4" t="inlineStr">
        <is>
          <t>100.00</t>
        </is>
      </c>
    </row>
    <row collapsed="false" customFormat="false" customHeight="false" hidden="false" ht="12.1" outlineLevel="0" r="220">
      <c r="A220" s="5" t="s">
        <f>=HYPERLINK("https://rossileiloes.com.br/lote/detalhe/318718", "341")</f>
      </c>
      <c r="B220" s="4" t="s">
        <f>=HYPERLINK("https://rossileiloes.com.br/lote/detalhe/318718", " PISTÃO KOMATSU WA 320 LEVANTE")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1.000,00</t>
        </is>
      </c>
      <c r="F220" s="4" t="inlineStr">
        <is>
          <t>100.00</t>
        </is>
      </c>
    </row>
    <row collapsed="false" customFormat="false" customHeight="false" hidden="false" ht="12.1" outlineLevel="0" r="221">
      <c r="A221" s="5" t="s">
        <f>=HYPERLINK("https://rossileiloes.com.br/lote/detalhe/318719", "345")</f>
      </c>
      <c r="B221" s="4" t="s">
        <f>=HYPERLINK("https://rossileiloes.com.br/lote/detalhe/318719", " PISTÃO CASE 721 -C LEVANTE")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1.000,00</t>
        </is>
      </c>
      <c r="F221" s="4" t="inlineStr">
        <is>
          <t>100.00</t>
        </is>
      </c>
    </row>
    <row collapsed="false" customFormat="false" customHeight="false" hidden="false" ht="12.1" outlineLevel="0" r="222">
      <c r="A222" s="5" t="s">
        <f>=HYPERLINK("https://rossileiloes.com.br/lote/detalhe/318720", "346")</f>
      </c>
      <c r="B222" s="4" t="s">
        <f>=HYPERLINK("https://rossileiloes.com.br/lote/detalhe/318720", " PISTÃO CASE 721-C LEVANTE")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1.000,00</t>
        </is>
      </c>
      <c r="F222" s="4" t="inlineStr">
        <is>
          <t>100.00</t>
        </is>
      </c>
    </row>
    <row collapsed="false" customFormat="false" customHeight="false" hidden="false" ht="12.1" outlineLevel="0" r="223">
      <c r="A223" s="5" t="s">
        <f>=HYPERLINK("https://rossileiloes.com.br/lote/detalhe/318722", "347")</f>
      </c>
      <c r="B223" s="4" t="s">
        <f>=HYPERLINK("https://rossileiloes.com.br/lote/detalhe/318722", " PISTÃO CASE 721-C LEVANTE")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1.000,00</t>
        </is>
      </c>
      <c r="F223" s="4" t="inlineStr">
        <is>
          <t>100.00</t>
        </is>
      </c>
    </row>
    <row collapsed="false" customFormat="false" customHeight="false" hidden="false" ht="12.1" outlineLevel="0" r="224">
      <c r="A224" s="5" t="s">
        <f>=HYPERLINK("https://rossileiloes.com.br/lote/detalhe/318721", "348")</f>
      </c>
      <c r="B224" s="4" t="s">
        <f>=HYPERLINK("https://rossileiloes.com.br/lote/detalhe/318721", " PISTÃO CAT 966C ARTICULAÇÃO")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1.000,00</t>
        </is>
      </c>
      <c r="F224" s="4" t="inlineStr">
        <is>
          <t>100.00</t>
        </is>
      </c>
    </row>
    <row collapsed="false" customFormat="false" customHeight="false" hidden="false" ht="12.1" outlineLevel="0" r="225">
      <c r="A225" s="5" t="s">
        <f>=HYPERLINK("https://rossileiloes.com.br/lote/detalhe/318711", "350")</f>
      </c>
      <c r="B225" s="4" t="s">
        <f>=HYPERLINK("https://rossileiloes.com.br/lote/detalhe/318711", " COROA DE GIRO JCB 330C")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2.000,00</t>
        </is>
      </c>
      <c r="F225" s="4" t="inlineStr">
        <is>
          <t>200.00</t>
        </is>
      </c>
    </row>
    <row collapsed="false" customFormat="false" customHeight="false" hidden="false" ht="12.1" outlineLevel="0" r="226">
      <c r="A226" s="5" t="s">
        <f>=HYPERLINK("https://rossileiloes.com.br/lote/detalhe/318715", "351")</f>
      </c>
      <c r="B226" s="4" t="s">
        <f>=HYPERLINK("https://rossileiloes.com.br/lote/detalhe/318715", " COROA DE GIRO CAT 345C")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2.000,00</t>
        </is>
      </c>
      <c r="F226" s="4" t="inlineStr">
        <is>
          <t>200.00</t>
        </is>
      </c>
    </row>
    <row collapsed="false" customFormat="false" customHeight="false" hidden="false" ht="12.1" outlineLevel="0" r="227">
      <c r="A227" s="5" t="s">
        <f>=HYPERLINK("https://rossileiloes.com.br/lote/detalhe/318710", "352")</f>
      </c>
      <c r="B227" s="4" t="s">
        <f>=HYPERLINK("https://rossileiloes.com.br/lote/detalhe/318710", " COROA DE GIRO FIATALIS FX215")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2.000,00</t>
        </is>
      </c>
      <c r="F227" s="4" t="inlineStr">
        <is>
          <t>200.00</t>
        </is>
      </c>
    </row>
    <row collapsed="false" customFormat="false" customHeight="false" hidden="false" ht="12.1" outlineLevel="0" r="228">
      <c r="A228" s="5" t="s">
        <f>=HYPERLINK("https://rossileiloes.com.br/lote/detalhe/318777", "353")</f>
      </c>
      <c r="B228" s="4" t="s">
        <f>=HYPERLINK("https://rossileiloes.com.br/lote/detalhe/318777", " COROA DE GIRO CAT 321 DL")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200,00</t>
        </is>
      </c>
      <c r="F228" s="4" t="inlineStr">
        <is>
          <t>200.00</t>
        </is>
      </c>
    </row>
    <row collapsed="false" customFormat="false" customHeight="false" hidden="false" ht="12.1" outlineLevel="0" r="229">
      <c r="A229" s="5" t="s">
        <f>=HYPERLINK("https://rossileiloes.com.br/lote/detalhe/318779", "354")</f>
      </c>
      <c r="B229" s="4" t="s">
        <f>=HYPERLINK("https://rossileiloes.com.br/lote/detalhe/318779", " COROA DE GIRO CAT 321 D")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2.000,00</t>
        </is>
      </c>
      <c r="F229" s="4" t="inlineStr">
        <is>
          <t>200.00</t>
        </is>
      </c>
    </row>
    <row collapsed="false" customFormat="false" customHeight="false" hidden="false" ht="12.1" outlineLevel="0" r="230">
      <c r="A230" s="5" t="s">
        <f>=HYPERLINK("https://rossileiloes.com.br/lote/detalhe/318714", "355")</f>
      </c>
      <c r="B230" s="4" t="s">
        <f>=HYPERLINK("https://rossileiloes.com.br/lote/detalhe/318714", " COROA DE GIRO CAT 320B")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2.000,00</t>
        </is>
      </c>
      <c r="F230" s="4" t="inlineStr">
        <is>
          <t>200.00</t>
        </is>
      </c>
    </row>
    <row collapsed="false" customFormat="false" customHeight="false" hidden="false" ht="12.1" outlineLevel="0" r="231">
      <c r="A231" s="5" t="s">
        <f>=HYPERLINK("https://rossileiloes.com.br/lote/detalhe/318703", "356")</f>
      </c>
      <c r="B231" s="4" t="s">
        <f>=HYPERLINK("https://rossileiloes.com.br/lote/detalhe/318703", " COROA DE GIRO LIEBHEER")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2.000,00</t>
        </is>
      </c>
      <c r="F231" s="4" t="inlineStr">
        <is>
          <t>200.00</t>
        </is>
      </c>
    </row>
    <row collapsed="false" customFormat="false" customHeight="false" hidden="false" ht="12.1" outlineLevel="0" r="232">
      <c r="A232" s="5" t="s">
        <f>=HYPERLINK("https://rossileiloes.com.br/lote/detalhe/318716", "357")</f>
      </c>
      <c r="B232" s="4" t="s">
        <f>=HYPERLINK("https://rossileiloes.com.br/lote/detalhe/318716", " COROA DE GIRO CAT 345C")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2.000,00</t>
        </is>
      </c>
      <c r="F232" s="4" t="inlineStr">
        <is>
          <t>200.00</t>
        </is>
      </c>
    </row>
    <row collapsed="false" customFormat="false" customHeight="false" hidden="false" ht="12.1" outlineLevel="0" r="233">
      <c r="A233" s="5" t="s">
        <f>=HYPERLINK("https://rossileiloes.com.br/lote/detalhe/318699", "358")</f>
      </c>
      <c r="B233" s="4" t="s">
        <f>=HYPERLINK("https://rossileiloes.com.br/lote/detalhe/318699", " COROA DE GIRO VOLVO EC 460")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2.000,00</t>
        </is>
      </c>
      <c r="F233" s="4" t="inlineStr">
        <is>
          <t>200.00</t>
        </is>
      </c>
    </row>
    <row collapsed="false" customFormat="false" customHeight="false" hidden="false" ht="12.1" outlineLevel="0" r="234">
      <c r="A234" s="5" t="s">
        <f>=HYPERLINK("https://rossileiloes.com.br/lote/detalhe/318655", "360")</f>
      </c>
      <c r="B234" s="4" t="s">
        <f>=HYPERLINK("https://rossileiloes.com.br/lote/detalhe/318655", " COROA DE GIRO KOMATSU PC 600")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2.000,00</t>
        </is>
      </c>
      <c r="F234" s="4" t="inlineStr">
        <is>
          <t>200.00</t>
        </is>
      </c>
    </row>
    <row collapsed="false" customFormat="false" customHeight="false" hidden="false" ht="12.1" outlineLevel="0" r="235">
      <c r="A235" s="5" t="s">
        <f>=HYPERLINK("https://rossileiloes.com.br/lote/detalhe/318785", "361")</f>
      </c>
      <c r="B235" s="4" t="s">
        <f>=HYPERLINK("https://rossileiloes.com.br/lote/detalhe/318785", " PNEU MOTO SCRAPER CAT 621-R")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1.500,00</t>
        </is>
      </c>
      <c r="F235" s="4" t="inlineStr">
        <is>
          <t>150.00</t>
        </is>
      </c>
    </row>
    <row collapsed="false" customFormat="false" customHeight="false" hidden="false" ht="12.1" outlineLevel="0" r="236">
      <c r="A236" s="5" t="s">
        <f>=HYPERLINK("https://rossileiloes.com.br/lote/detalhe/319376", "362")</f>
      </c>
      <c r="B236" s="4" t="s">
        <f>=HYPERLINK("https://rossileiloes.com.br/lote/detalhe/319376", " PNEU 50.5-25 COM RODA CAT W130")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2.500,00</t>
        </is>
      </c>
      <c r="F236" s="4" t="inlineStr">
        <is>
          <t>150.00</t>
        </is>
      </c>
    </row>
    <row collapsed="false" customFormat="false" customHeight="false" hidden="false" ht="12.1" outlineLevel="0" r="237">
      <c r="A237" s="5" t="s">
        <f>=HYPERLINK("https://rossileiloes.com.br/lote/detalhe/318788", "364")</f>
      </c>
      <c r="B237" s="4" t="s">
        <f>=HYPERLINK("https://rossileiloes.com.br/lote/detalhe/318788", " PNEU GOOD YEAR 14.00-24 COM RODA")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2.500,00</t>
        </is>
      </c>
      <c r="F237" s="4" t="inlineStr">
        <is>
          <t>250.00</t>
        </is>
      </c>
    </row>
    <row collapsed="false" customFormat="false" customHeight="false" hidden="false" ht="12.1" outlineLevel="0" r="238">
      <c r="A238" s="5" t="s">
        <f>=HYPERLINK("https://rossileiloes.com.br/lote/detalhe/318787", "365")</f>
      </c>
      <c r="B238" s="4" t="s">
        <f>=HYPERLINK("https://rossileiloes.com.br/lote/detalhe/318787", " PNEU PIRELLI 11.00-20")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1.000,00</t>
        </is>
      </c>
      <c r="F238" s="4" t="inlineStr">
        <is>
          <t>100.00</t>
        </is>
      </c>
    </row>
    <row collapsed="false" customFormat="false" customHeight="false" hidden="false" ht="12.1" outlineLevel="0" r="239">
      <c r="A239" s="5" t="s">
        <f>=HYPERLINK("https://rossileiloes.com.br/lote/detalhe/318783", "366")</f>
      </c>
      <c r="B239" s="4" t="s">
        <f>=HYPERLINK("https://rossileiloes.com.br/lote/detalhe/318783", " PNEU FIRESTONE 29.5-29")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1.000,00</t>
        </is>
      </c>
      <c r="F239" s="4" t="inlineStr">
        <is>
          <t>100.00</t>
        </is>
      </c>
    </row>
    <row collapsed="false" customFormat="false" customHeight="false" hidden="false" ht="12.1" outlineLevel="0" r="240">
      <c r="A240" s="5" t="s">
        <f>=HYPERLINK("https://rossileiloes.com.br/lote/detalhe/318784", "367")</f>
      </c>
      <c r="B240" s="4" t="s">
        <f>=HYPERLINK("https://rossileiloes.com.br/lote/detalhe/318784", " PNEU GOOD YEAR 13.00-24 COM RODA CAT 120B")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2.500,00</t>
        </is>
      </c>
      <c r="F240" s="4" t="inlineStr">
        <is>
          <t>150.00</t>
        </is>
      </c>
    </row>
    <row collapsed="false" customFormat="false" customHeight="false" hidden="false" ht="12.1" outlineLevel="0" r="241">
      <c r="A241" s="5" t="s">
        <f>=HYPERLINK("https://rossileiloes.com.br/lote/detalhe/318789", "368")</f>
      </c>
      <c r="B241" s="4" t="s">
        <f>=HYPERLINK("https://rossileiloes.com.br/lote/detalhe/318789", " PNEU FIRESTONE SEM CAMARA 29.5-29")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1.500,00</t>
        </is>
      </c>
      <c r="F241" s="4" t="inlineStr">
        <is>
          <t>150.00</t>
        </is>
      </c>
    </row>
    <row collapsed="false" customFormat="false" customHeight="false" hidden="false" ht="12.1" outlineLevel="0" r="242">
      <c r="A242" s="5" t="s">
        <f>=HYPERLINK("https://rossileiloes.com.br/lote/detalhe/318781", "369")</f>
      </c>
      <c r="B242" s="4" t="s">
        <f>=HYPERLINK("https://rossileiloes.com.br/lote/detalhe/318781", " PNEU FIRESTONE SM CAMARA COM ARO 29.5-29")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1.500,00</t>
        </is>
      </c>
      <c r="F242" s="4" t="inlineStr">
        <is>
          <t>150.00</t>
        </is>
      </c>
    </row>
    <row collapsed="false" customFormat="false" customHeight="false" hidden="false" ht="12.1" outlineLevel="0" r="243">
      <c r="A243" s="5" t="s">
        <f>=HYPERLINK("https://rossileiloes.com.br/lote/detalhe/318795", "370")</f>
      </c>
      <c r="B243" s="4" t="s">
        <f>=HYPERLINK("https://rossileiloes.com.br/lote/detalhe/318795", " CONJUNTO DE LAMINA COMPLETO ARTICULADA D6M , PARA ADAPTAÇAO D5,D6,D4 SR , D30, D50 SHANTUI E OUTROS")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20.000,00</t>
        </is>
      </c>
      <c r="F243" s="4" t="inlineStr">
        <is>
          <t>500.00</t>
        </is>
      </c>
    </row>
    <row collapsed="false" customFormat="false" customHeight="false" hidden="false" ht="12.1" outlineLevel="0" r="244">
      <c r="A244" s="5" t="s">
        <f>=HYPERLINK("https://rossileiloes.com.br/lote/detalhe/318796", "371")</f>
      </c>
      <c r="B244" s="4" t="s">
        <f>=HYPERLINK("https://rossileiloes.com.br/lote/detalhe/318796", " MOTOR CAT 3406")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20.000,00</t>
        </is>
      </c>
      <c r="F244" s="4" t="inlineStr">
        <is>
          <t>500.00</t>
        </is>
      </c>
    </row>
    <row collapsed="false" customFormat="false" customHeight="false" hidden="false" ht="12.1" outlineLevel="0" r="245">
      <c r="A245" s="5" t="s">
        <f>=HYPERLINK("https://rossileiloes.com.br/lote/detalhe/318797", "372")</f>
      </c>
      <c r="B245" s="4" t="s">
        <f>=HYPERLINK("https://rossileiloes.com.br/lote/detalhe/318797", " BOMBA HIDRAULICA CAT 320B")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10.000,00</t>
        </is>
      </c>
      <c r="F245" s="4" t="inlineStr">
        <is>
          <t>500.00</t>
        </is>
      </c>
    </row>
    <row collapsed="false" customFormat="false" customHeight="false" hidden="false" ht="12.1" outlineLevel="0" r="246">
      <c r="A246" s="5" t="s">
        <f>=HYPERLINK("https://rossileiloes.com.br/lote/detalhe/318793", "373")</f>
      </c>
      <c r="B246" s="4" t="s">
        <f>=HYPERLINK("https://rossileiloes.com.br/lote/detalhe/318793", " TRANSMISSÃO L 120F")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10.000,00</t>
        </is>
      </c>
      <c r="F246" s="4" t="inlineStr">
        <is>
          <t>500.00</t>
        </is>
      </c>
    </row>
    <row collapsed="false" customFormat="false" customHeight="false" hidden="false" ht="12.1" outlineLevel="0" r="247">
      <c r="A247" s="5" t="s">
        <f>=HYPERLINK("https://rossileiloes.com.br/lote/detalhe/318794", "374")</f>
      </c>
      <c r="B247" s="4" t="s">
        <f>=HYPERLINK("https://rossileiloes.com.br/lote/detalhe/318794", " MOTOR MWM 226")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10.000,00</t>
        </is>
      </c>
      <c r="F247" s="4" t="inlineStr">
        <is>
          <t>5000.00</t>
        </is>
      </c>
    </row>
    <row collapsed="false" customFormat="false" customHeight="false" hidden="false" ht="12.1" outlineLevel="0" r="248">
      <c r="A248" s="5" t="s">
        <f>=HYPERLINK("https://rossileiloes.com.br/lote/detalhe/318798", "375")</f>
      </c>
      <c r="B248" s="4" t="s">
        <f>=HYPERLINK("https://rossileiloes.com.br/lote/detalhe/318798", " BOMBA HIDRAULICA S90 FE 105")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3.000,00</t>
        </is>
      </c>
      <c r="F248" s="4" t="inlineStr">
        <is>
          <t>300.00</t>
        </is>
      </c>
    </row>
    <row collapsed="false" customFormat="false" customHeight="false" hidden="false" ht="12.1" outlineLevel="0" r="249">
      <c r="A249" s="5" t="s">
        <f>=HYPERLINK("https://rossileiloes.com.br/lote/detalhe/318800", "376")</f>
      </c>
      <c r="B249" s="4" t="s">
        <f>=HYPERLINK("https://rossileiloes.com.br/lote/detalhe/318800", " MOTOR CAT 3306 CABEÇOTE ALTO")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2.000,00</t>
        </is>
      </c>
      <c r="F249" s="4" t="inlineStr">
        <is>
          <t>250.00</t>
        </is>
      </c>
    </row>
    <row collapsed="false" customFormat="false" customHeight="false" hidden="false" ht="12.1" outlineLevel="0" r="250">
      <c r="A250" s="5" t="s">
        <f>=HYPERLINK("https://rossileiloes.com.br/lote/detalhe/318799", "377")</f>
      </c>
      <c r="B250" s="4" t="s">
        <f>=HYPERLINK("https://rossileiloes.com.br/lote/detalhe/318799", " TRANSMISSÃO CLARK 24 MIL")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3.000,00</t>
        </is>
      </c>
      <c r="F250" s="4" t="inlineStr">
        <is>
          <t>300.00</t>
        </is>
      </c>
    </row>
    <row collapsed="false" customFormat="false" customHeight="false" hidden="false" ht="12.1" outlineLevel="0" r="251">
      <c r="A251" s="5" t="s">
        <f>=HYPERLINK("https://rossileiloes.com.br/lote/detalhe/318804", "378")</f>
      </c>
      <c r="B251" s="4" t="s">
        <f>=HYPERLINK("https://rossileiloes.com.br/lote/detalhe/318804", " TRANSMISSÃO D8H")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3.000,00</t>
        </is>
      </c>
      <c r="F251" s="4" t="inlineStr">
        <is>
          <t>300.00</t>
        </is>
      </c>
    </row>
    <row collapsed="false" customFormat="false" customHeight="false" hidden="false" ht="12.1" outlineLevel="0" r="252">
      <c r="A252" s="5" t="s">
        <f>=HYPERLINK("https://rossileiloes.com.br/lote/detalhe/318802", "379")</f>
      </c>
      <c r="B252" s="4" t="s">
        <f>=HYPERLINK("https://rossileiloes.com.br/lote/detalhe/318802", " TRANSMISSÃO D9H")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4.000,00</t>
        </is>
      </c>
      <c r="F252" s="4" t="inlineStr">
        <is>
          <t>300.00</t>
        </is>
      </c>
    </row>
    <row collapsed="false" customFormat="false" customHeight="false" hidden="false" ht="12.1" outlineLevel="0" r="253">
      <c r="A253" s="5" t="s">
        <f>=HYPERLINK("https://rossileiloes.com.br/lote/detalhe/318803", "380")</f>
      </c>
      <c r="B253" s="4" t="s">
        <f>=HYPERLINK("https://rossileiloes.com.br/lote/detalhe/318803", " CONVERSOR DE TORQUE D6T")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3.000,00</t>
        </is>
      </c>
      <c r="F253" s="4" t="inlineStr">
        <is>
          <t>300.00</t>
        </is>
      </c>
    </row>
    <row collapsed="false" customFormat="false" customHeight="false" hidden="false" ht="12.1" outlineLevel="0" r="254">
      <c r="A254" s="5" t="s">
        <f>=HYPERLINK("https://rossileiloes.com.br/lote/detalhe/318801", "381")</f>
      </c>
      <c r="B254" s="4" t="s">
        <f>=HYPERLINK("https://rossileiloes.com.br/lote/detalhe/318801", " MOTOR CAT 3116")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10.000,00</t>
        </is>
      </c>
      <c r="F254" s="4" t="inlineStr">
        <is>
          <t>500.00</t>
        </is>
      </c>
    </row>
    <row collapsed="false" customFormat="false" customHeight="false" hidden="false" ht="12.1" outlineLevel="0" r="255">
      <c r="A255" s="5" t="s">
        <f>=HYPERLINK("https://rossileiloes.com.br/lote/detalhe/318806", "382")</f>
      </c>
      <c r="B255" s="4" t="s">
        <f>=HYPERLINK("https://rossileiloes.com.br/lote/detalhe/318806", " TRANSMISSÃO CAT 938-G2")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10.000,00</t>
        </is>
      </c>
      <c r="F255" s="4" t="inlineStr">
        <is>
          <t>500.00</t>
        </is>
      </c>
    </row>
    <row collapsed="false" customFormat="false" customHeight="false" hidden="false" ht="12.1" outlineLevel="0" r="256">
      <c r="A256" s="5" t="s">
        <f>=HYPERLINK("https://rossileiloes.com.br/lote/detalhe/318805", "383")</f>
      </c>
      <c r="B256" s="4" t="s">
        <f>=HYPERLINK("https://rossileiloes.com.br/lote/detalhe/318805", " TRANSMISSÃO CAT 950G")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10.000,00</t>
        </is>
      </c>
      <c r="F256" s="4" t="inlineStr">
        <is>
          <t>500.00</t>
        </is>
      </c>
    </row>
    <row collapsed="false" customFormat="false" customHeight="false" hidden="false" ht="12.1" outlineLevel="0" r="257">
      <c r="A257" s="5" t="s">
        <f>=HYPERLINK("https://rossileiloes.com.br/lote/detalhe/318807", "384")</f>
      </c>
      <c r="B257" s="4" t="s">
        <f>=HYPERLINK("https://rossileiloes.com.br/lote/detalhe/318807", " TRANSMISSÃO CAT 950F")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10.000,00</t>
        </is>
      </c>
      <c r="F257" s="4" t="inlineStr">
        <is>
          <t>500.00</t>
        </is>
      </c>
    </row>
    <row collapsed="false" customFormat="false" customHeight="false" hidden="false" ht="12.1" outlineLevel="0" r="258">
      <c r="A258" s="5" t="s">
        <f>=HYPERLINK("https://rossileiloes.com.br/lote/detalhe/318810", "385")</f>
      </c>
      <c r="B258" s="4" t="s">
        <f>=HYPERLINK("https://rossileiloes.com.br/lote/detalhe/318810", " REDUTOR DE GIRO CAT 336D")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10.000,00</t>
        </is>
      </c>
      <c r="F258" s="4" t="inlineStr">
        <is>
          <t>500.00</t>
        </is>
      </c>
    </row>
    <row collapsed="false" customFormat="false" customHeight="false" hidden="false" ht="12.1" outlineLevel="0" r="259">
      <c r="A259" s="5" t="s">
        <f>=HYPERLINK("https://rossileiloes.com.br/lote/detalhe/318809", "386")</f>
      </c>
      <c r="B259" s="4" t="s">
        <f>=HYPERLINK("https://rossileiloes.com.br/lote/detalhe/318809", " COMANDO HIDRAULICO CAT 320D")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5.000,00</t>
        </is>
      </c>
      <c r="F259" s="4" t="inlineStr">
        <is>
          <t>250.00</t>
        </is>
      </c>
    </row>
    <row collapsed="false" customFormat="false" customHeight="false" hidden="false" ht="12.1" outlineLevel="0" r="260">
      <c r="A260" s="5" t="s">
        <f>=HYPERLINK("https://rossileiloes.com.br/lote/detalhe/318808", "387")</f>
      </c>
      <c r="B260" s="4" t="s">
        <f>=HYPERLINK("https://rossileiloes.com.br/lote/detalhe/318808", " CABINE CAT D6T (VAZIA)")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1.500,00</t>
        </is>
      </c>
      <c r="F260" s="4" t="inlineStr">
        <is>
          <t>500.00</t>
        </is>
      </c>
    </row>
    <row collapsed="false" customFormat="false" customHeight="false" hidden="false" ht="12.1" outlineLevel="0" r="261">
      <c r="A261" s="5" t="s">
        <f>=HYPERLINK("https://rossileiloes.com.br/lote/detalhe/318811", "388")</f>
      </c>
      <c r="B261" s="4" t="s">
        <f>=HYPERLINK("https://rossileiloes.com.br/lote/detalhe/318811", " CABINE JCB JS 330 (VAZIA)")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1.500,00</t>
        </is>
      </c>
      <c r="F26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2026-06-27T13:31:53.00Z</dcterms:created>
  <dc:creator>Tellks Tecnologia</dc:creator>
  <cp:revision>0</cp:revision>
</cp:coreProperties>
</file>