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LANCHA, SAVEIRO, EQUIPAMENTOS E UTILIDADES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13/07/2026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=HYPERLINK("https://rossileiloes.com.br/lote/detalhe/339198", "005")</f>
      </c>
      <c r="B11" s="4" t="s">
        <f>=HYPERLINK("https://rossileiloes.com.br/lote/detalhe/339198", "LANCHA DIAMAR ANO 1993  23 PÉS ( 7,60MTS) MOTOR CARBURADO 200HP / COM TOLDO/ REBOQUE/FERREIRA   2 EIXOS ANO 20/21  ( DOC. OK)")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70.000,00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=HYPERLINK("https://rossileiloes.com.br/lote/detalhe/339199", "011")</f>
      </c>
      <c r="B12" s="4" t="s">
        <f>=HYPERLINK("https://rossileiloes.com.br/lote/detalhe/339199", "[ VÍDEO ] VW / NOVA SEVEIRO CS ANO 2014/2014 - COR BRANCA-FLEX / COM TRAVA E VIDRO ELETRICO ( NO ESTADO)")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25.000,00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=HYPERLINK("https://rossileiloes.com.br/lote/detalhe/339201", "012")</f>
      </c>
      <c r="B13" s="4" t="s">
        <f>=HYPERLINK("https://rossileiloes.com.br/lote/detalhe/339201", " SUCATA - 02 UN. - TV AOC 39" - NO ESTADO")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380,00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=HYPERLINK("https://rossileiloes.com.br/lote/detalhe/339202", "013")</f>
      </c>
      <c r="B14" s="4" t="s">
        <f>=HYPERLINK("https://rossileiloes.com.br/lote/detalhe/339202", " SUCATA - 03 UN. - TV (01 LG 42", 01 LG 32" E 01 SAMSUNG 32") - NO ESTADO")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380,00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=HYPERLINK("https://rossileiloes.com.br/lote/detalhe/339207", "014")</f>
      </c>
      <c r="B15" s="4" t="s">
        <f>=HYPERLINK("https://rossileiloes.com.br/lote/detalhe/339207", " SUCATA - 01 UN. - TV SAMSUNG 55"- NO ESTADO")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380,00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=HYPERLINK("https://rossileiloes.com.br/lote/detalhe/339204", "015")</f>
      </c>
      <c r="B16" s="4" t="s">
        <f>=HYPERLINK("https://rossileiloes.com.br/lote/detalhe/339204", " SUCATA - 01 UN. - TV SAMSUNG 55"- NO ESTADO")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380,00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=HYPERLINK("https://rossileiloes.com.br/lote/detalhe/339203", "016")</f>
      </c>
      <c r="B17" s="4" t="s">
        <f>=HYPERLINK("https://rossileiloes.com.br/lote/detalhe/339203", " SUCATA - 01 UN. - TV SAMSUNG 55"- NO ESTADO")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380,00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=HYPERLINK("https://rossileiloes.com.br/lote/detalhe/339206", "017")</f>
      </c>
      <c r="B18" s="4" t="s">
        <f>=HYPERLINK("https://rossileiloes.com.br/lote/detalhe/339206", " SUCATA - 01 UN. - TV SAMSUNG 55"- NO ESTADO")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380,00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=HYPERLINK("https://rossileiloes.com.br/lote/detalhe/339215", "018")</f>
      </c>
      <c r="B19" s="4" t="s">
        <f>=HYPERLINK("https://rossileiloes.com.br/lote/detalhe/339215", " SUCATA - 01 UN. - TV SAMSUNG 55"- NO ESTADO")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380,00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=HYPERLINK("https://rossileiloes.com.br/lote/detalhe/339205", "019")</f>
      </c>
      <c r="B20" s="4" t="s">
        <f>=HYPERLINK("https://rossileiloes.com.br/lote/detalhe/339205", " SUCATA - 02UN. - TV LG 49"- NO ESTADO")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400,00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=HYPERLINK("https://rossileiloes.com.br/lote/detalhe/339200", "020")</f>
      </c>
      <c r="B21" s="4" t="s">
        <f>=HYPERLINK("https://rossileiloes.com.br/lote/detalhe/339200", " SUCATA - 01 UN. - TV SAMSUNG 55"- NO ESTADO")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380,00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=HYPERLINK("https://rossileiloes.com.br/lote/detalhe/339208", "021")</f>
      </c>
      <c r="B22" s="4" t="s">
        <f>=HYPERLINK("https://rossileiloes.com.br/lote/detalhe/339208", " SUCATA - 03 UN. - TV ( 01 SAMSUNG 32", 01 SONY KDL 32" E 01 TV ) - NO ESTADO")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380,00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=HYPERLINK("https://rossileiloes.com.br/lote/detalhe/339209", "022")</f>
      </c>
      <c r="B23" s="4" t="s">
        <f>=HYPERLINK("https://rossileiloes.com.br/lote/detalhe/339209", " SUCATA - 02 UN. - TV (01 SONY E 01 LG LG "- NO ESTADO")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400,00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=HYPERLINK("https://rossileiloes.com.br/lote/detalhe/339210", "023")</f>
      </c>
      <c r="B24" s="4" t="s">
        <f>=HYPERLINK("https://rossileiloes.com.br/lote/detalhe/339210", " SUCATA - 01 UN. - TV MOD.UN75MU6100- NO ESTADO")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650,00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=HYPERLINK("https://rossileiloes.com.br/lote/detalhe/339211", "024")</f>
      </c>
      <c r="B25" s="4" t="s">
        <f>=HYPERLINK("https://rossileiloes.com.br/lote/detalhe/339211", " LAREIRA ECOLÓGICA E ETANOL - NO ESTADO")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220,00</t>
        </is>
      </c>
      <c r="F25" s="4" t="inlineStr">
        <is>
          <t>20.00</t>
        </is>
      </c>
    </row>
    <row collapsed="false" customFormat="false" customHeight="false" hidden="false" ht="12.1" outlineLevel="0" r="26">
      <c r="A26" s="5" t="s">
        <f>=HYPERLINK("https://rossileiloes.com.br/lote/detalhe/339216", "025")</f>
      </c>
      <c r="B26" s="4" t="s">
        <f>=HYPERLINK("https://rossileiloes.com.br/lote/detalhe/339216", " 20 UN. - JARRAS ELÉTRICAS AGRATTO - SEM BASE - NO ESTADO")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220,00</t>
        </is>
      </c>
      <c r="F26" s="4" t="inlineStr">
        <is>
          <t>20.00</t>
        </is>
      </c>
    </row>
    <row collapsed="false" customFormat="false" customHeight="false" hidden="false" ht="12.1" outlineLevel="0" r="27">
      <c r="A27" s="5" t="s">
        <f>=HYPERLINK("https://rossileiloes.com.br/lote/detalhe/339214", "026")</f>
      </c>
      <c r="B27" s="4" t="s">
        <f>=HYPERLINK("https://rossileiloes.com.br/lote/detalhe/339214", " SUCATA - ESTEIRA TECHNOPGYM - NO ESTADO")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950,00</t>
        </is>
      </c>
      <c r="F27" s="4" t="inlineStr">
        <is>
          <t>30.00</t>
        </is>
      </c>
    </row>
    <row collapsed="false" customFormat="false" customHeight="false" hidden="false" ht="12.1" outlineLevel="0" r="28">
      <c r="A28" s="5" t="s">
        <f>=HYPERLINK("https://rossileiloes.com.br/lote/detalhe/339213", "027")</f>
      </c>
      <c r="B28" s="4" t="s">
        <f>=HYPERLINK("https://rossileiloes.com.br/lote/detalhe/339213", " SUCATA - CONDENSADORA 12.000 BTU' S - NO ESTADO")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320,00</t>
        </is>
      </c>
      <c r="F28" s="4" t="inlineStr">
        <is>
          <t>30.00</t>
        </is>
      </c>
    </row>
    <row collapsed="false" customFormat="false" customHeight="false" hidden="false" ht="12.1" outlineLevel="0" r="29">
      <c r="A29" s="5" t="s">
        <f>=HYPERLINK("https://rossileiloes.com.br/lote/detalhe/339212", "028")</f>
      </c>
      <c r="B29" s="4" t="s">
        <f>=HYPERLINK("https://rossileiloes.com.br/lote/detalhe/339212", " SUCATA - 02 UN. REDUTORES - NO ESTADO")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320,00</t>
        </is>
      </c>
      <c r="F29" s="4" t="inlineStr">
        <is>
          <t>30.00</t>
        </is>
      </c>
    </row>
    <row collapsed="false" customFormat="false" customHeight="false" hidden="false" ht="12.1" outlineLevel="0" r="30">
      <c r="A30" s="5" t="s">
        <f>=HYPERLINK("https://rossileiloes.com.br/lote/detalhe/339154", "042")</f>
      </c>
      <c r="B30" s="4" t="s">
        <f>=HYPERLINK("https://rossileiloes.com.br/lote/detalhe/339154", " 01 UN. - MOTOR 10 HP 380/660")</f>
      </c>
      <c r="C30" s="4" t="inlineStr">
        <is>
          <t>Aguardando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=HYPERLINK("https://rossileiloes.com.br/lote/detalhe/339155", "043")</f>
      </c>
      <c r="B31" s="4" t="s">
        <f>=HYPERLINK("https://rossileiloes.com.br/lote/detalhe/339155", " 01 UN. - MOTOR 10 HP 380/660")</f>
      </c>
      <c r="C31" s="4" t="inlineStr">
        <is>
          <t>Aguardando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=HYPERLINK("https://rossileiloes.com.br/lote/detalhe/339153", "048")</f>
      </c>
      <c r="B32" s="4" t="s">
        <f>=HYPERLINK("https://rossileiloes.com.br/lote/detalhe/339153", " 02 FRITADEIRAS A GÁS (NO ESTADO)")</f>
      </c>
      <c r="C32" s="4" t="inlineStr">
        <is>
          <t>Aguardando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=HYPERLINK("https://rossileiloes.com.br/lote/detalhe/339161", "066")</f>
      </c>
      <c r="B33" s="4" t="s">
        <f>=HYPERLINK("https://rossileiloes.com.br/lote/detalhe/339161", " Bomba inox com motor trifásico( funcionando no estado)")</f>
      </c>
      <c r="C33" s="4" t="inlineStr">
        <is>
          <t>Aguardando</t>
        </is>
      </c>
      <c r="D33" s="4" t="inlineStr">
        <is>
          <t>0</t>
        </is>
      </c>
      <c r="E33" s="5" t="inlineStr">
        <is>
          <t>2.500,00</t>
        </is>
      </c>
      <c r="F33" s="4" t="inlineStr">
        <is>
          <t>350.00</t>
        </is>
      </c>
    </row>
    <row collapsed="false" customFormat="false" customHeight="false" hidden="false" ht="12.1" outlineLevel="0" r="34">
      <c r="A34" s="5" t="s">
        <f>=HYPERLINK("https://rossileiloes.com.br/lote/detalhe/339156", "087")</f>
      </c>
      <c r="B34" s="4" t="s">
        <f>=HYPERLINK("https://rossileiloes.com.br/lote/detalhe/339156", " Injetora de poliuretano precisa de reparos")</f>
      </c>
      <c r="C34" s="4" t="inlineStr">
        <is>
          <t>Aguardando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450.00</t>
        </is>
      </c>
    </row>
    <row collapsed="false" customFormat="false" customHeight="false" hidden="false" ht="12.1" outlineLevel="0" r="35">
      <c r="A35" s="5" t="s">
        <f>=HYPERLINK("https://rossileiloes.com.br/lote/detalhe/339197", "088")</f>
      </c>
      <c r="B35" s="4" t="s">
        <f>=HYPERLINK("https://rossileiloes.com.br/lote/detalhe/339197", " Compressor wayne 60 pes com motor de 15 hp - funcionando")</f>
      </c>
      <c r="C35" s="4" t="inlineStr">
        <is>
          <t>Aguardando</t>
        </is>
      </c>
      <c r="D35" s="4" t="inlineStr">
        <is>
          <t>0</t>
        </is>
      </c>
      <c r="E35" s="5" t="inlineStr">
        <is>
          <t>9.000,00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=HYPERLINK("https://rossileiloes.com.br/lote/detalhe/339159", "089")</f>
      </c>
      <c r="B36" s="4" t="s">
        <f>=HYPERLINK("https://rossileiloes.com.br/lote/detalhe/339159", " Dois projetores antigos (no estado)")</f>
      </c>
      <c r="C36" s="4" t="inlineStr">
        <is>
          <t>Aguardando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=HYPERLINK("https://rossileiloes.com.br/lote/detalhe/339160", "090")</f>
      </c>
      <c r="B37" s="4" t="s">
        <f>=HYPERLINK("https://rossileiloes.com.br/lote/detalhe/339160", " Caixa registradora ano 70")</f>
      </c>
      <c r="C37" s="4" t="inlineStr">
        <is>
          <t>Aguardando</t>
        </is>
      </c>
      <c r="D37" s="4" t="inlineStr">
        <is>
          <t>0</t>
        </is>
      </c>
      <c r="E37" s="5" t="inlineStr">
        <is>
          <t>600,00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=HYPERLINK("https://rossileiloes.com.br/lote/detalhe/339158", "091")</f>
      </c>
      <c r="B38" s="4" t="s">
        <f>=HYPERLINK("https://rossileiloes.com.br/lote/detalhe/339158", " Suqueira antiga 110v (no estado)")</f>
      </c>
      <c r="C38" s="4" t="inlineStr">
        <is>
          <t>Aguardando</t>
        </is>
      </c>
      <c r="D38" s="4" t="inlineStr">
        <is>
          <t>0</t>
        </is>
      </c>
      <c r="E38" s="5" t="inlineStr">
        <is>
          <t>300,00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=HYPERLINK("https://rossileiloes.com.br/lote/detalhe/339157", "092")</f>
      </c>
      <c r="B39" s="4" t="s">
        <f>=HYPERLINK("https://rossileiloes.com.br/lote/detalhe/339157", " Máquina de sorvete e milk shake 220 v - sem teste no estado")</f>
      </c>
      <c r="C39" s="4" t="inlineStr">
        <is>
          <t>Aguardando</t>
        </is>
      </c>
      <c r="D39" s="4" t="inlineStr">
        <is>
          <t>0</t>
        </is>
      </c>
      <c r="E39" s="5" t="inlineStr">
        <is>
          <t>3.500,00</t>
        </is>
      </c>
      <c r="F39" s="4" t="inlineStr">
        <is>
          <t>450.00</t>
        </is>
      </c>
    </row>
    <row collapsed="false" customFormat="false" customHeight="false" hidden="false" ht="12.1" outlineLevel="0" r="40">
      <c r="A40" s="5" t="s">
        <f>=HYPERLINK("https://rossileiloes.com.br/lote/detalhe/339178", "094")</f>
      </c>
      <c r="B40" s="4" t="s">
        <f>=HYPERLINK("https://rossileiloes.com.br/lote/detalhe/339178", " Chopeira a gelo")</f>
      </c>
      <c r="C40" s="4" t="inlineStr">
        <is>
          <t>Aguardando</t>
        </is>
      </c>
      <c r="D40" s="4" t="inlineStr">
        <is>
          <t>0</t>
        </is>
      </c>
      <c r="E40" s="5" t="inlineStr">
        <is>
          <t>350,00</t>
        </is>
      </c>
      <c r="F40" s="4" t="inlineStr">
        <is>
          <t>30.00</t>
        </is>
      </c>
    </row>
    <row collapsed="false" customFormat="false" customHeight="false" hidden="false" ht="12.1" outlineLevel="0" r="41">
      <c r="A41" s="5" t="s">
        <f>=HYPERLINK("https://rossileiloes.com.br/lote/detalhe/339179", "095")</f>
      </c>
      <c r="B41" s="4" t="s">
        <f>=HYPERLINK("https://rossileiloes.com.br/lote/detalhe/339179", " Maquina para marcenaria")</f>
      </c>
      <c r="C41" s="4" t="inlineStr">
        <is>
          <t>Aguardando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=HYPERLINK("https://rossileiloes.com.br/lote/detalhe/339194", "096")</f>
      </c>
      <c r="B42" s="4" t="s">
        <f>=HYPERLINK("https://rossileiloes.com.br/lote/detalhe/339194", " Perfuradora de papel eletrico")</f>
      </c>
      <c r="C42" s="4" t="inlineStr">
        <is>
          <t>Aguardando</t>
        </is>
      </c>
      <c r="D42" s="4" t="inlineStr">
        <is>
          <t>0</t>
        </is>
      </c>
      <c r="E42" s="5" t="inlineStr">
        <is>
          <t>560,00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=HYPERLINK("https://rossileiloes.com.br/lote/detalhe/339187", "098")</f>
      </c>
      <c r="B43" s="4" t="s">
        <f>=HYPERLINK("https://rossileiloes.com.br/lote/detalhe/339187", " Amassadeira rapida 15 kg trifasica no estado -")</f>
      </c>
      <c r="C43" s="4" t="inlineStr">
        <is>
          <t>Aguardando</t>
        </is>
      </c>
      <c r="D43" s="4" t="inlineStr">
        <is>
          <t>0</t>
        </is>
      </c>
      <c r="E43" s="5" t="inlineStr">
        <is>
          <t>700,00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=HYPERLINK("https://rossileiloes.com.br/lote/detalhe/339169", "099")</f>
      </c>
      <c r="B44" s="4" t="s">
        <f>=HYPERLINK("https://rossileiloes.com.br/lote/detalhe/339169", " Multi split springer dutado 4 tr 220 v trifásico")</f>
      </c>
      <c r="C44" s="4" t="inlineStr">
        <is>
          <t>Aguardando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=HYPERLINK("https://rossileiloes.com.br/lote/detalhe/339193", "100")</f>
      </c>
      <c r="B45" s="4" t="s">
        <f>=HYPERLINK("https://rossileiloes.com.br/lote/detalhe/339193", " 50 un. meias la e 50 toucas lã -produto sem uso")</f>
      </c>
      <c r="C45" s="4" t="inlineStr">
        <is>
          <t>Aguardando</t>
        </is>
      </c>
      <c r="D45" s="4" t="inlineStr">
        <is>
          <t>0</t>
        </is>
      </c>
      <c r="E45" s="5" t="inlineStr">
        <is>
          <t>560,00</t>
        </is>
      </c>
      <c r="F45" s="4" t="inlineStr">
        <is>
          <t>20.00</t>
        </is>
      </c>
    </row>
    <row collapsed="false" customFormat="false" customHeight="false" hidden="false" ht="12.1" outlineLevel="0" r="46">
      <c r="A46" s="5" t="s">
        <f>=HYPERLINK("https://rossileiloes.com.br/lote/detalhe/339184", "101")</f>
      </c>
      <c r="B46" s="4" t="s">
        <f>=HYPERLINK("https://rossileiloes.com.br/lote/detalhe/339184", " Sucata de 2 un. condensadoras 5 hp")</f>
      </c>
      <c r="C46" s="4" t="inlineStr">
        <is>
          <t>Aguardando</t>
        </is>
      </c>
      <c r="D46" s="4" t="inlineStr">
        <is>
          <t>0</t>
        </is>
      </c>
      <c r="E46" s="5" t="inlineStr">
        <is>
          <t>800,00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=HYPERLINK("https://rossileiloes.com.br/lote/detalhe/339171", "102")</f>
      </c>
      <c r="B47" s="4" t="s">
        <f>=HYPERLINK("https://rossileiloes.com.br/lote/detalhe/339171", " 4 enceradeiras industrial")</f>
      </c>
      <c r="C47" s="4" t="inlineStr">
        <is>
          <t>Aguardando</t>
        </is>
      </c>
      <c r="D47" s="4" t="inlineStr">
        <is>
          <t>0</t>
        </is>
      </c>
      <c r="E47" s="5" t="inlineStr">
        <is>
          <t>800,00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=HYPERLINK("https://rossileiloes.com.br/lote/detalhe/339172", "103")</f>
      </c>
      <c r="B48" s="4" t="s">
        <f>=HYPERLINK("https://rossileiloes.com.br/lote/detalhe/339172", " Coifa galvanizada 2 metros")</f>
      </c>
      <c r="C48" s="4" t="inlineStr">
        <is>
          <t>Aguardando</t>
        </is>
      </c>
      <c r="D48" s="4" t="inlineStr">
        <is>
          <t>0</t>
        </is>
      </c>
      <c r="E48" s="5" t="inlineStr">
        <is>
          <t>850,00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=HYPERLINK("https://rossileiloes.com.br/lote/detalhe/339173", "104")</f>
      </c>
      <c r="B49" s="4" t="s">
        <f>=HYPERLINK("https://rossileiloes.com.br/lote/detalhe/339173", " purificador")</f>
      </c>
      <c r="C49" s="4" t="inlineStr">
        <is>
          <t>Aguardando</t>
        </is>
      </c>
      <c r="D49" s="4" t="inlineStr">
        <is>
          <t>0</t>
        </is>
      </c>
      <c r="E49" s="5" t="inlineStr">
        <is>
          <t>100,00</t>
        </is>
      </c>
      <c r="F49" s="4" t="inlineStr">
        <is>
          <t>20.00</t>
        </is>
      </c>
    </row>
    <row collapsed="false" customFormat="false" customHeight="false" hidden="false" ht="12.1" outlineLevel="0" r="50">
      <c r="A50" s="5" t="s">
        <f>=HYPERLINK("https://rossileiloes.com.br/lote/detalhe/339182", "105")</f>
      </c>
      <c r="B50" s="4" t="s">
        <f>=HYPERLINK("https://rossileiloes.com.br/lote/detalhe/339182", " Maquina produtora de salgados sem teste /pegou enchente - no estado")</f>
      </c>
      <c r="C50" s="4" t="inlineStr">
        <is>
          <t>Aguardando</t>
        </is>
      </c>
      <c r="D50" s="4" t="inlineStr">
        <is>
          <t>0</t>
        </is>
      </c>
      <c r="E50" s="5" t="inlineStr">
        <is>
          <t>700,00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=HYPERLINK("https://rossileiloes.com.br/lote/detalhe/339167", "106")</f>
      </c>
      <c r="B51" s="4" t="s">
        <f>=HYPERLINK("https://rossileiloes.com.br/lote/detalhe/339167", " 3 pçs para chopeira torneiras e extratora")</f>
      </c>
      <c r="C51" s="4" t="inlineStr">
        <is>
          <t>Aguardando</t>
        </is>
      </c>
      <c r="D51" s="4" t="inlineStr">
        <is>
          <t>0</t>
        </is>
      </c>
      <c r="E51" s="5" t="inlineStr">
        <is>
          <t>380,00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=HYPERLINK("https://rossileiloes.com.br/lote/detalhe/339170", "107")</f>
      </c>
      <c r="B52" s="4" t="s">
        <f>=HYPERLINK("https://rossileiloes.com.br/lote/detalhe/339170", " Helice de inox ")</f>
      </c>
      <c r="C52" s="4" t="inlineStr">
        <is>
          <t>Aguardando</t>
        </is>
      </c>
      <c r="D52" s="4" t="inlineStr">
        <is>
          <t>0</t>
        </is>
      </c>
      <c r="E52" s="5" t="inlineStr">
        <is>
          <t>600,00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=HYPERLINK("https://rossileiloes.com.br/lote/detalhe/339168", "108")</f>
      </c>
      <c r="B53" s="4" t="s">
        <f>=HYPERLINK("https://rossileiloes.com.br/lote/detalhe/339168", " Checkaut 2 metros")</f>
      </c>
      <c r="C53" s="4" t="inlineStr">
        <is>
          <t>Aguardando</t>
        </is>
      </c>
      <c r="D53" s="4" t="inlineStr">
        <is>
          <t>0</t>
        </is>
      </c>
      <c r="E53" s="5" t="inlineStr">
        <is>
          <t>600,00</t>
        </is>
      </c>
      <c r="F53" s="4" t="inlineStr">
        <is>
          <t>30.00</t>
        </is>
      </c>
    </row>
    <row collapsed="false" customFormat="false" customHeight="false" hidden="false" ht="12.1" outlineLevel="0" r="54">
      <c r="A54" s="5" t="s">
        <f>=HYPERLINK("https://rossileiloes.com.br/lote/detalhe/339183", "110")</f>
      </c>
      <c r="B54" s="4" t="s">
        <f>=HYPERLINK("https://rossileiloes.com.br/lote/detalhe/339183", " Ventilador ou exautor industrial motor weg -no estado sem teste")</f>
      </c>
      <c r="C54" s="4" t="inlineStr">
        <is>
          <t>Aguardando</t>
        </is>
      </c>
      <c r="D54" s="4" t="inlineStr">
        <is>
          <t>0</t>
        </is>
      </c>
      <c r="E54" s="5" t="inlineStr">
        <is>
          <t>420,00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=HYPERLINK("https://rossileiloes.com.br/lote/detalhe/339174", "112")</f>
      </c>
      <c r="B55" s="4" t="s">
        <f>=HYPERLINK("https://rossileiloes.com.br/lote/detalhe/339174", " Forno turbo 8 esteiras")</f>
      </c>
      <c r="C55" s="4" t="inlineStr">
        <is>
          <t>Aguardando</t>
        </is>
      </c>
      <c r="D55" s="4" t="inlineStr">
        <is>
          <t>0</t>
        </is>
      </c>
      <c r="E55" s="5" t="inlineStr">
        <is>
          <t>1.050,00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=HYPERLINK("https://rossileiloes.com.br/lote/detalhe/339181", "113")</f>
      </c>
      <c r="B56" s="4" t="s">
        <f>=HYPERLINK("https://rossileiloes.com.br/lote/detalhe/339181", " 1 tanque 20 pes /motor eletrico e dois cabeçotes de compressor (sem teste no estado )")</f>
      </c>
      <c r="C56" s="4" t="inlineStr">
        <is>
          <t>Aguardando</t>
        </is>
      </c>
      <c r="D56" s="4" t="inlineStr">
        <is>
          <t>0</t>
        </is>
      </c>
      <c r="E56" s="5" t="inlineStr">
        <is>
          <t>1.800,00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=HYPERLINK("https://rossileiloes.com.br/lote/detalhe/339162", "115")</f>
      </c>
      <c r="B57" s="4" t="s">
        <f>=HYPERLINK("https://rossileiloes.com.br/lote/detalhe/339162", " Sucata de fatiador de frios")</f>
      </c>
      <c r="C57" s="4" t="inlineStr">
        <is>
          <t>Aguardando</t>
        </is>
      </c>
      <c r="D57" s="4" t="inlineStr">
        <is>
          <t>0</t>
        </is>
      </c>
      <c r="E57" s="5" t="inlineStr">
        <is>
          <t>250,00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=HYPERLINK("https://rossileiloes.com.br/lote/detalhe/339163", "116")</f>
      </c>
      <c r="B58" s="4" t="s">
        <f>=HYPERLINK("https://rossileiloes.com.br/lote/detalhe/339163", " 2 Mini tvs")</f>
      </c>
      <c r="C58" s="4" t="inlineStr">
        <is>
          <t>Aguardando</t>
        </is>
      </c>
      <c r="D58" s="4" t="inlineStr">
        <is>
          <t>0</t>
        </is>
      </c>
      <c r="E58" s="5" t="inlineStr">
        <is>
          <t>150,00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=HYPERLINK("https://rossileiloes.com.br/lote/detalhe/339165", "117")</f>
      </c>
      <c r="B59" s="4" t="s">
        <f>=HYPERLINK("https://rossileiloes.com.br/lote/detalhe/339165", " Máquinas de datilografia")</f>
      </c>
      <c r="C59" s="4" t="inlineStr">
        <is>
          <t>Aguardando</t>
        </is>
      </c>
      <c r="D59" s="4" t="inlineStr">
        <is>
          <t>0</t>
        </is>
      </c>
      <c r="E59" s="5" t="inlineStr">
        <is>
          <t>350,00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=HYPERLINK("https://rossileiloes.com.br/lote/detalhe/339164", "118")</f>
      </c>
      <c r="B60" s="4" t="s">
        <f>=HYPERLINK("https://rossileiloes.com.br/lote/detalhe/339164", " Bomba d’água")</f>
      </c>
      <c r="C60" s="4" t="inlineStr">
        <is>
          <t>Aguardando</t>
        </is>
      </c>
      <c r="D60" s="4" t="inlineStr">
        <is>
          <t>0</t>
        </is>
      </c>
      <c r="E60" s="5" t="inlineStr">
        <is>
          <t>350,00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=HYPERLINK("https://rossileiloes.com.br/lote/detalhe/339190", "121")</f>
      </c>
      <c r="B61" s="4" t="s">
        <f>=HYPERLINK("https://rossileiloes.com.br/lote/detalhe/339190", " Batedeira /amassadeira industrial com motor sem tacho no estado")</f>
      </c>
      <c r="C61" s="4" t="inlineStr">
        <is>
          <t>Aguardando</t>
        </is>
      </c>
      <c r="D61" s="4" t="inlineStr">
        <is>
          <t>0</t>
        </is>
      </c>
      <c r="E61" s="5" t="inlineStr">
        <is>
          <t>1.750,00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=HYPERLINK("https://rossileiloes.com.br/lote/detalhe/339196", "123")</f>
      </c>
      <c r="B62" s="4" t="s">
        <f>=HYPERLINK("https://rossileiloes.com.br/lote/detalhe/339196", " 4un. aquecedores 110 v")</f>
      </c>
      <c r="C62" s="4" t="inlineStr">
        <is>
          <t>Aguardando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20.00</t>
        </is>
      </c>
    </row>
    <row collapsed="false" customFormat="false" customHeight="false" hidden="false" ht="12.1" outlineLevel="0" r="63">
      <c r="A63" s="5" t="s">
        <f>=HYPERLINK("https://rossileiloes.com.br/lote/detalhe/339189", "124")</f>
      </c>
      <c r="B63" s="4" t="s">
        <f>=HYPERLINK("https://rossileiloes.com.br/lote/detalhe/339189", " serra de corte de pedra de marmore")</f>
      </c>
      <c r="C63" s="4" t="inlineStr">
        <is>
          <t>Aguardando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30.00</t>
        </is>
      </c>
    </row>
    <row collapsed="false" customFormat="false" customHeight="false" hidden="false" ht="12.1" outlineLevel="0" r="64">
      <c r="A64" s="5" t="s">
        <f>=HYPERLINK("https://rossileiloes.com.br/lote/detalhe/339166", "126")</f>
      </c>
      <c r="B64" s="4" t="s">
        <f>=HYPERLINK("https://rossileiloes.com.br/lote/detalhe/339166", " Sucata compressor")</f>
      </c>
      <c r="C64" s="4" t="inlineStr">
        <is>
          <t>Aguardando</t>
        </is>
      </c>
      <c r="D64" s="4" t="inlineStr">
        <is>
          <t>0</t>
        </is>
      </c>
      <c r="E64" s="5" t="inlineStr">
        <is>
          <t>350,00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=HYPERLINK("https://rossileiloes.com.br/lote/detalhe/339176", "127")</f>
      </c>
      <c r="B65" s="4" t="s">
        <f>=HYPERLINK("https://rossileiloes.com.br/lote/detalhe/339176", " Motoredutor MS633-4 B14 trifasico -funcionando")</f>
      </c>
      <c r="C65" s="4" t="inlineStr">
        <is>
          <t>Aguardando</t>
        </is>
      </c>
      <c r="D65" s="4" t="inlineStr">
        <is>
          <t>0</t>
        </is>
      </c>
      <c r="E65" s="5" t="inlineStr">
        <is>
          <t>560,00</t>
        </is>
      </c>
      <c r="F65" s="4" t="inlineStr">
        <is>
          <t>20.00</t>
        </is>
      </c>
    </row>
    <row collapsed="false" customFormat="false" customHeight="false" hidden="false" ht="12.1" outlineLevel="0" r="66">
      <c r="A66" s="5" t="s">
        <f>=HYPERLINK("https://rossileiloes.com.br/lote/detalhe/339185", "128")</f>
      </c>
      <c r="B66" s="4" t="s">
        <f>=HYPERLINK("https://rossileiloes.com.br/lote/detalhe/339185", " Motoredutor MS633-4 B14 trifasico -funcionando")</f>
      </c>
      <c r="C66" s="4" t="inlineStr">
        <is>
          <t>Aguardando</t>
        </is>
      </c>
      <c r="D66" s="4" t="inlineStr">
        <is>
          <t>0</t>
        </is>
      </c>
      <c r="E66" s="5" t="inlineStr">
        <is>
          <t>560,00</t>
        </is>
      </c>
      <c r="F66" s="4" t="inlineStr">
        <is>
          <t>20.00</t>
        </is>
      </c>
    </row>
    <row collapsed="false" customFormat="false" customHeight="false" hidden="false" ht="12.1" outlineLevel="0" r="67">
      <c r="A67" s="5" t="s">
        <f>=HYPERLINK("https://rossileiloes.com.br/lote/detalhe/339175", "130")</f>
      </c>
      <c r="B67" s="4" t="s">
        <f>=HYPERLINK("https://rossileiloes.com.br/lote/detalhe/339175", " Fonte de alimentação TRIO-Ps/1AC 24DC/20")</f>
      </c>
      <c r="C67" s="4" t="inlineStr">
        <is>
          <t>Aguardando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20.00</t>
        </is>
      </c>
    </row>
    <row collapsed="false" customFormat="false" customHeight="false" hidden="false" ht="12.1" outlineLevel="0" r="68">
      <c r="A68" s="5" t="s">
        <f>=HYPERLINK("https://rossileiloes.com.br/lote/detalhe/339192", "135")</f>
      </c>
      <c r="B68" s="4" t="s">
        <f>=HYPERLINK("https://rossileiloes.com.br/lote/detalhe/339192", " Motor para acoplamento trifasico funcionando")</f>
      </c>
      <c r="C68" s="4" t="inlineStr">
        <is>
          <t>Aguardando</t>
        </is>
      </c>
      <c r="D68" s="4" t="inlineStr">
        <is>
          <t>0</t>
        </is>
      </c>
      <c r="E68" s="5" t="inlineStr">
        <is>
          <t>350,00</t>
        </is>
      </c>
      <c r="F68" s="4" t="inlineStr">
        <is>
          <t>20.00</t>
        </is>
      </c>
    </row>
    <row collapsed="false" customFormat="false" customHeight="false" hidden="false" ht="12.1" outlineLevel="0" r="69">
      <c r="A69" s="5" t="s">
        <f>=HYPERLINK("https://rossileiloes.com.br/lote/detalhe/339186", "136")</f>
      </c>
      <c r="B69" s="4" t="s">
        <f>=HYPERLINK("https://rossileiloes.com.br/lote/detalhe/339186", " Motor para acoplamento trifasico funcionando")</f>
      </c>
      <c r="C69" s="4" t="inlineStr">
        <is>
          <t>Aguardando</t>
        </is>
      </c>
      <c r="D69" s="4" t="inlineStr">
        <is>
          <t>0</t>
        </is>
      </c>
      <c r="E69" s="5" t="inlineStr">
        <is>
          <t>350,00</t>
        </is>
      </c>
      <c r="F69" s="4" t="inlineStr">
        <is>
          <t>20.00</t>
        </is>
      </c>
    </row>
    <row collapsed="false" customFormat="false" customHeight="false" hidden="false" ht="12.1" outlineLevel="0" r="70">
      <c r="A70" s="5" t="s">
        <f>=HYPERLINK("https://rossileiloes.com.br/lote/detalhe/339177", "137")</f>
      </c>
      <c r="B70" s="4" t="s">
        <f>=HYPERLINK("https://rossileiloes.com.br/lote/detalhe/339177", " 10 un. nichos  1 abajur retratil")</f>
      </c>
      <c r="C70" s="4" t="inlineStr">
        <is>
          <t>Aguardando</t>
        </is>
      </c>
      <c r="D70" s="4" t="inlineStr">
        <is>
          <t>0</t>
        </is>
      </c>
      <c r="E70" s="5" t="inlineStr">
        <is>
          <t>300,00</t>
        </is>
      </c>
      <c r="F70" s="4" t="inlineStr">
        <is>
          <t>20.00</t>
        </is>
      </c>
    </row>
    <row collapsed="false" customFormat="false" customHeight="false" hidden="false" ht="12.1" outlineLevel="0" r="71">
      <c r="A71" s="5" t="s">
        <f>=HYPERLINK("https://rossileiloes.com.br/lote/detalhe/339188", "138")</f>
      </c>
      <c r="B71" s="4" t="s">
        <f>=HYPERLINK("https://rossileiloes.com.br/lote/detalhe/339188", " 10 un. nichos  1 abajur retratil")</f>
      </c>
      <c r="C71" s="4" t="inlineStr">
        <is>
          <t>Aguardando</t>
        </is>
      </c>
      <c r="D71" s="4" t="inlineStr">
        <is>
          <t>0</t>
        </is>
      </c>
      <c r="E71" s="5" t="inlineStr">
        <is>
          <t>300,00</t>
        </is>
      </c>
      <c r="F71" s="4" t="inlineStr">
        <is>
          <t>20.00</t>
        </is>
      </c>
    </row>
    <row collapsed="false" customFormat="false" customHeight="false" hidden="false" ht="12.1" outlineLevel="0" r="72">
      <c r="A72" s="5" t="s">
        <f>=HYPERLINK("https://rossileiloes.com.br/lote/detalhe/339195", "140")</f>
      </c>
      <c r="B72" s="4" t="s">
        <f>=HYPERLINK("https://rossileiloes.com.br/lote/detalhe/339195", " Maquina de corte de isolação")</f>
      </c>
      <c r="C72" s="4" t="inlineStr">
        <is>
          <t>Aguardando</t>
        </is>
      </c>
      <c r="D72" s="4" t="inlineStr">
        <is>
          <t>0</t>
        </is>
      </c>
      <c r="E72" s="5" t="inlineStr">
        <is>
          <t>1.200,00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=HYPERLINK("https://rossileiloes.com.br/lote/detalhe/339180", "141")</f>
      </c>
      <c r="B73" s="4" t="s">
        <f>=HYPERLINK("https://rossileiloes.com.br/lote/detalhe/339180", " 50 un. bandeijas de inox")</f>
      </c>
      <c r="C73" s="4" t="inlineStr">
        <is>
          <t>Aguardando</t>
        </is>
      </c>
      <c r="D73" s="4" t="inlineStr">
        <is>
          <t>0</t>
        </is>
      </c>
      <c r="E73" s="5" t="inlineStr">
        <is>
          <t>490,00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=HYPERLINK("https://rossileiloes.com.br/lote/detalhe/339191", "143")</f>
      </c>
      <c r="B74" s="4" t="s">
        <f>=HYPERLINK("https://rossileiloes.com.br/lote/detalhe/339191", " Turbina com motor weg")</f>
      </c>
      <c r="C74" s="4" t="inlineStr">
        <is>
          <t>Aguardando</t>
        </is>
      </c>
      <c r="D74" s="4" t="inlineStr">
        <is>
          <t>0</t>
        </is>
      </c>
      <c r="E74" s="5" t="inlineStr">
        <is>
          <t>2.450,00</t>
        </is>
      </c>
      <c r="F7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2026-06-29T18:07:17.00Z</dcterms:created>
  <dc:creator>Tellks Tecnologia</dc:creator>
  <cp:revision>0</cp:revision>
</cp:coreProperties>
</file>