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60 CAMINHÕES VW 17250E (2010) 03 - VW 24220 * 05 FIAT DUCATO (2010) * 08 IVECO DAILY 35S14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29/09/2016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=HYPERLINK("https://rossileiloes.com.br/lote/detalhe/3047", "001")</f>
      </c>
      <c r="B11" s="4" t="s">
        <f>=HYPERLINK("https://rossileiloes.com.br/lote/detalhe/3047", " FIAT Ducato Placa: EMS7481 RENAVAM: 206516231 CHASSI: 93W244F14B2053613 PREFIXO:  210023 Ano/Mod: 2010 Tração: Simples Transmissão:  Manual")</f>
      </c>
      <c r="C11" s="4" t="inlineStr">
        <is>
          <t>Vendido</t>
        </is>
      </c>
      <c r="D11" s="4" t="inlineStr">
        <is>
          <t>15</t>
        </is>
      </c>
      <c r="E11" s="5" t="inlineStr">
        <is>
          <t>17.000,00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=HYPERLINK("https://rossileiloes.com.br/lote/detalhe/3050", "002")</f>
      </c>
      <c r="B12" s="4" t="s">
        <f>=HYPERLINK("https://rossileiloes.com.br/lote/detalhe/3050", " FIAT Ducato Placa: EQT6562 RENAVAM: 272660183 CHASSI: 93W244F14B2066973 PREFIXO:  210065 Ano/Mod: 2010 Tração: Simples Transmissão:  Manual")</f>
      </c>
      <c r="C12" s="4" t="inlineStr">
        <is>
          <t>Vendido</t>
        </is>
      </c>
      <c r="D12" s="4" t="inlineStr">
        <is>
          <t>15</t>
        </is>
      </c>
      <c r="E12" s="5" t="inlineStr">
        <is>
          <t>17.500,00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=HYPERLINK("https://rossileiloes.com.br/lote/detalhe/3052", "003")</f>
      </c>
      <c r="B13" s="4" t="s">
        <f>=HYPERLINK("https://rossileiloes.com.br/lote/detalhe/3052", " FIAT Ducato Placa: EQT6563 RENAVAM: 272660744 CHASSI: 93W244F14B2066963 PREFIXO:  210066 Ano/Mod: 2010 Tração: Simples Transmissão:  Manual")</f>
      </c>
      <c r="C13" s="4" t="inlineStr">
        <is>
          <t>Vendido</t>
        </is>
      </c>
      <c r="D13" s="4" t="inlineStr">
        <is>
          <t>21</t>
        </is>
      </c>
      <c r="E13" s="5" t="inlineStr">
        <is>
          <t>20.000,00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=HYPERLINK("https://rossileiloes.com.br/lote/detalhe/3049", "004")</f>
      </c>
      <c r="B14" s="4" t="s">
        <f>=HYPERLINK("https://rossileiloes.com.br/lote/detalhe/3049", " FIAT Ducato Placa: EQT6535 RENAVAM: 272661856 CHASSI: 93W244F14B2067215 PREFIXO:  210068 Ano/Mod: 2010 Tração: Simples Transmissão:  Manual")</f>
      </c>
      <c r="C14" s="4" t="inlineStr">
        <is>
          <t>Vendido</t>
        </is>
      </c>
      <c r="D14" s="4" t="inlineStr">
        <is>
          <t>12</t>
        </is>
      </c>
      <c r="E14" s="5" t="inlineStr">
        <is>
          <t>17.500,00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=HYPERLINK("https://rossileiloes.com.br/lote/detalhe/3048", "005")</f>
      </c>
      <c r="B15" s="4" t="s">
        <f>=HYPERLINK("https://rossileiloes.com.br/lote/detalhe/3048", " FIAT Ducato Placa: EQT6547 RENAVAM: 272662291 CHASSI: 93W244F14B2067254 PREFIXO:  210069 Ano/Mod: 2010 Tração: Simples Transmissão:  Manual")</f>
      </c>
      <c r="C15" s="4" t="inlineStr">
        <is>
          <t>Não vendido</t>
        </is>
      </c>
      <c r="D15" s="4" t="inlineStr">
        <is>
          <t>18</t>
        </is>
      </c>
      <c r="E15" s="5" t="inlineStr">
        <is>
          <t>19.000,00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=HYPERLINK("https://rossileiloes.com.br/lote/detalhe/3051", "006")</f>
      </c>
      <c r="B16" s="4" t="s">
        <f>=HYPERLINK("https://rossileiloes.com.br/lote/detalhe/3051", " Iveco Daily 35S14CS Placa: EQF4795 RENAVAM: 279508115 CHASSI: 93ZC35A01B8421136 PREFIXO:  210052 Ano/Mod: 2010 Tração: Simples Transmissão:  Manual")</f>
      </c>
      <c r="C16" s="4" t="inlineStr">
        <is>
          <t>Vendido</t>
        </is>
      </c>
      <c r="D16" s="4" t="inlineStr">
        <is>
          <t>36</t>
        </is>
      </c>
      <c r="E16" s="5" t="inlineStr">
        <is>
          <t>33.500,00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=HYPERLINK("https://rossileiloes.com.br/lote/detalhe/3057", "007")</f>
      </c>
      <c r="B17" s="4" t="s">
        <f>=HYPERLINK("https://rossileiloes.com.br/lote/detalhe/3057", " Iveco Daily 35S14CS Placa: EQT6605 RENAVAM: 279508280 CHASSI: 93ZC35A01B8421221 PREFIXO:  210053 Ano/Mod: 2010 Tração: Simples Transmissão:  Manual")</f>
      </c>
      <c r="C17" s="4" t="inlineStr">
        <is>
          <t>Não vendido</t>
        </is>
      </c>
      <c r="D17" s="4" t="inlineStr">
        <is>
          <t>19</t>
        </is>
      </c>
      <c r="E17" s="5" t="inlineStr">
        <is>
          <t>30.000,00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=HYPERLINK("https://rossileiloes.com.br/lote/detalhe/3054", "008")</f>
      </c>
      <c r="B18" s="4" t="s">
        <f>=HYPERLINK("https://rossileiloes.com.br/lote/detalhe/3054", " Iveco Daily 35S14CS Placa: EQT6586 RENAVAM: 279510330 CHASSI: 93ZC35A01B8421247 PREFIXO:  210055 Ano/Mod: 2010 Tração: Simples Transmissão:  Manual")</f>
      </c>
      <c r="C18" s="4" t="inlineStr">
        <is>
          <t>Vendido</t>
        </is>
      </c>
      <c r="D18" s="4" t="inlineStr">
        <is>
          <t>17</t>
        </is>
      </c>
      <c r="E18" s="5" t="inlineStr">
        <is>
          <t>32.000,00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=HYPERLINK("https://rossileiloes.com.br/lote/detalhe/3058", "009")</f>
      </c>
      <c r="B19" s="4" t="s">
        <f>=HYPERLINK("https://rossileiloes.com.br/lote/detalhe/3058", " Iveco Daily 35S14CS Placa: EQT6587 RENAVAM: 279510640 CHASSI: 93ZC35A01B8421248 PREFIXO:  210056 Ano/Mod: 2010 Tração: Simples Transmissão:  Manual")</f>
      </c>
      <c r="C19" s="4" t="inlineStr">
        <is>
          <t>Vendido</t>
        </is>
      </c>
      <c r="D19" s="4" t="inlineStr">
        <is>
          <t>27</t>
        </is>
      </c>
      <c r="E19" s="5" t="inlineStr">
        <is>
          <t>35.000,00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=HYPERLINK("https://rossileiloes.com.br/lote/detalhe/3053", "010")</f>
      </c>
      <c r="B20" s="4" t="s">
        <f>=HYPERLINK("https://rossileiloes.com.br/lote/detalhe/3053", " Iveco Daily 35S14CS Placa: EQT6598 RENAVAM: 279505523 CHASSI: 93ZC35A01B8421276 PREFIXO:  210059 Ano/Mod: 2010 Tração: Simples Transmissão:  Manual")</f>
      </c>
      <c r="C20" s="4" t="inlineStr">
        <is>
          <t>Vendido</t>
        </is>
      </c>
      <c r="D20" s="4" t="inlineStr">
        <is>
          <t>24</t>
        </is>
      </c>
      <c r="E20" s="5" t="inlineStr">
        <is>
          <t>34.000,00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=HYPERLINK("https://rossileiloes.com.br/lote/detalhe/3055", "011")</f>
      </c>
      <c r="B21" s="4" t="s">
        <f>=HYPERLINK("https://rossileiloes.com.br/lote/detalhe/3055", " Iveco Daily 35S14CS Placa: EQT6499 RENAVAM: 279505876 CHASSI: 93ZC35A01B8421271 PREFIXO:  210060 Ano/Mod: 2010 Tração: Simples Transmissão:  Manual")</f>
      </c>
      <c r="C21" s="4" t="inlineStr">
        <is>
          <t>Vendido</t>
        </is>
      </c>
      <c r="D21" s="4" t="inlineStr">
        <is>
          <t>23</t>
        </is>
      </c>
      <c r="E21" s="5" t="inlineStr">
        <is>
          <t>34.500,00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=HYPERLINK("https://rossileiloes.com.br/lote/detalhe/3056", "012")</f>
      </c>
      <c r="B22" s="4" t="s">
        <f>=HYPERLINK("https://rossileiloes.com.br/lote/detalhe/3056", " Iveco Daily 35S14CS Placa: EQT6520 RENAVAM: 279507925 CHASSI: 93ZC35A01B8421668 PREFIXO:  210062 Ano/Mod: 2010 Tração: Simples Transmissão:  Manual")</f>
      </c>
      <c r="C22" s="4" t="inlineStr">
        <is>
          <t>Vendido</t>
        </is>
      </c>
      <c r="D22" s="4" t="inlineStr">
        <is>
          <t>30</t>
        </is>
      </c>
      <c r="E22" s="5" t="inlineStr">
        <is>
          <t>34.500,00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=HYPERLINK("https://rossileiloes.com.br/lote/detalhe/3059", "013")</f>
      </c>
      <c r="B23" s="4" t="s">
        <f>=HYPERLINK("https://rossileiloes.com.br/lote/detalhe/3059", " Iveco Daily 35S14CS Placa: EQT6550 RENAVAM: 279506970 CHASSI: 93ZC35A01B8421642 PREFIXO:  210063 Ano/Mod: 2010 Tração: Simples Transmissão:  Manual")</f>
      </c>
      <c r="C23" s="4" t="inlineStr">
        <is>
          <t>Vendido</t>
        </is>
      </c>
      <c r="D23" s="4" t="inlineStr">
        <is>
          <t>26</t>
        </is>
      </c>
      <c r="E23" s="5" t="inlineStr">
        <is>
          <t>34.000,00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=HYPERLINK("https://rossileiloes.com.br/lote/detalhe/3060", "014")</f>
      </c>
      <c r="B24" s="4" t="s">
        <f>=HYPERLINK("https://rossileiloes.com.br/lote/detalhe/3060", " Caminhão VW 17-250E Placa: EUF1380 RENAVAM: 272732125 CHASSI: 9533N82TXBR122671 PREFIXO:  210156 Ano/Mod: 2010 Tração: Trucado Transmissão:  Automático Equip.:  COM EQUIPAMENTO. USIMECA BRUTUS 25 AR")</f>
      </c>
      <c r="C24" s="4" t="inlineStr">
        <is>
          <t>Vendido</t>
        </is>
      </c>
      <c r="D24" s="4" t="inlineStr">
        <is>
          <t>39</t>
        </is>
      </c>
      <c r="E24" s="5" t="inlineStr">
        <is>
          <t>39.000,00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=HYPERLINK("https://rossileiloes.com.br/lote/detalhe/3061", "015")</f>
      </c>
      <c r="B25" s="4" t="s">
        <f>=HYPERLINK("https://rossileiloes.com.br/lote/detalhe/3061", " Caminhão VW 17-250E Placa: EQT6515 RENAVAM: 271753080 CHASSI: 9533N82T8BR118876 PREFIXO:  210123 Ano/Mod: 2010 Tração: Trucado Transmissão:  Automático Equip.:  COM EQUIPAMENTO. USIMECA BRUTUS 25 AR")</f>
      </c>
      <c r="C25" s="4" t="inlineStr">
        <is>
          <t>Vendido</t>
        </is>
      </c>
      <c r="D25" s="4" t="inlineStr">
        <is>
          <t>23</t>
        </is>
      </c>
      <c r="E25" s="5" t="inlineStr">
        <is>
          <t>31.500,00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=HYPERLINK("https://rossileiloes.com.br/lote/detalhe/3064", "016")</f>
      </c>
      <c r="B26" s="4" t="s">
        <f>=HYPERLINK("https://rossileiloes.com.br/lote/detalhe/3064", " Caminhão VW 17-250E Placa: EQT6551 RENAVAM: 271711108 CHASSI: 9533N82T2BR118971 PREFIXO:  210107 Ano/Mod: 2010 Tração: Trucado Transmissão:  Automático Equip.:  COM EQUIPAMENTO. USIMECA BRUTUS 25 AR")</f>
      </c>
      <c r="C26" s="4" t="inlineStr">
        <is>
          <t>Vendido</t>
        </is>
      </c>
      <c r="D26" s="4" t="inlineStr">
        <is>
          <t>25</t>
        </is>
      </c>
      <c r="E26" s="5" t="inlineStr">
        <is>
          <t>32.000,00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=HYPERLINK("https://rossileiloes.com.br/lote/detalhe/3063", "017")</f>
      </c>
      <c r="B27" s="4" t="s">
        <f>=HYPERLINK("https://rossileiloes.com.br/lote/detalhe/3063", " Caminhão VW 17-250E Placa: EQT6569 RENAVAM: 271714603 CHASSI: 9533N82T6BR116396 PREFIXO:  210100 Ano/Mod: 2010 Tração: Trucado Transmissão:  Manual Equip.:  COM EQUIPAMENTO. USIMECA BRUTUS 25 AR")</f>
      </c>
      <c r="C27" s="4" t="inlineStr">
        <is>
          <t>Vendido</t>
        </is>
      </c>
      <c r="D27" s="4" t="inlineStr">
        <is>
          <t>28</t>
        </is>
      </c>
      <c r="E27" s="5" t="inlineStr">
        <is>
          <t>42.000,00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=HYPERLINK("https://rossileiloes.com.br/lote/detalhe/3062", "018")</f>
      </c>
      <c r="B28" s="4" t="s">
        <f>=HYPERLINK("https://rossileiloes.com.br/lote/detalhe/3062", " Caminhão VW 17-250E Placa: EQT6531 RENAVAM: 271357100 CHASSI: 9533N82T4BR118728 PREFIXO:  210104 Ano/Mod: 2010 Tração: Trucado Transmissão:  Automático Equip.:  COM EQUIPAMENTO.")</f>
      </c>
      <c r="C28" s="4" t="inlineStr">
        <is>
          <t>Vendido</t>
        </is>
      </c>
      <c r="D28" s="4" t="inlineStr">
        <is>
          <t>24</t>
        </is>
      </c>
      <c r="E28" s="5" t="inlineStr">
        <is>
          <t>31.500,00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=HYPERLINK("https://rossileiloes.com.br/lote/detalhe/3065", "019")</f>
      </c>
      <c r="B29" s="4" t="s">
        <f>=HYPERLINK("https://rossileiloes.com.br/lote/detalhe/3065", " Caminhão VW 17-250E Placa: EQT6526 RENAVAM: 271738871 CHASSI: 9533N82T2BR119134 PREFIXO:  210125 Ano/Mod: 2010 Tração: Trucado Transmissão:  Automático Equip.:  COM EQUIPAMENTO. USIMECA BRUTUS 25 AR")</f>
      </c>
      <c r="C29" s="4" t="inlineStr">
        <is>
          <t>Vendido</t>
        </is>
      </c>
      <c r="D29" s="4" t="inlineStr">
        <is>
          <t>24</t>
        </is>
      </c>
      <c r="E29" s="5" t="inlineStr">
        <is>
          <t>31.500,00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=HYPERLINK("https://rossileiloes.com.br/lote/detalhe/3067", "020")</f>
      </c>
      <c r="B30" s="4" t="s">
        <f>=HYPERLINK("https://rossileiloes.com.br/lote/detalhe/3067", " Caminhão VW 17-250E Placa: EQT6495 RENAVAM: 272703940 CHASSI: 9533N82T1BR119853 PREFIXO:  210128 Ano/Mod: 2010 Tração: Trucado Transmissão:  Automático Equip.:  COM EQUIPAMENTO. USIMECA BRUTUS 25 AR")</f>
      </c>
      <c r="C30" s="4" t="inlineStr">
        <is>
          <t>Vendido</t>
        </is>
      </c>
      <c r="D30" s="4" t="inlineStr">
        <is>
          <t>18</t>
        </is>
      </c>
      <c r="E30" s="5" t="inlineStr">
        <is>
          <t>28.500,00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=HYPERLINK("https://rossileiloes.com.br/lote/detalhe/3066", "021")</f>
      </c>
      <c r="B31" s="4" t="s">
        <f>=HYPERLINK("https://rossileiloes.com.br/lote/detalhe/3066", " Caminhão VW 17-250E Placa: EQT6492 RENAVAM: 271710217 CHASSI: 9533N82T2BR118856 PREFIXO:  210113 Ano/Mod: 2010 Tração: Trucado Transmissão:  Automático Equip.:  COM EQUIPAMENTO. USIMECA BRUTUS 25 AR")</f>
      </c>
      <c r="C31" s="4" t="inlineStr">
        <is>
          <t>Vendido</t>
        </is>
      </c>
      <c r="D31" s="4" t="inlineStr">
        <is>
          <t>24</t>
        </is>
      </c>
      <c r="E31" s="5" t="inlineStr">
        <is>
          <t>31.500,00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=HYPERLINK("https://rossileiloes.com.br/lote/detalhe/3069", "022")</f>
      </c>
      <c r="B32" s="4" t="s">
        <f>=HYPERLINK("https://rossileiloes.com.br/lote/detalhe/3069", " Caminhão VW 17-250E Placa: EQT6578 RENAVAM: 271712341 CHASSI: 9533N82T6BR118035 PREFIXO:  210079 Ano/Mod: 2010 Tração: Toco COM PREPARAÇÃO P/ Trucado Transmissão:  Manual Equip.:  COM EQUIPAMENTO.")</f>
      </c>
      <c r="C32" s="4" t="inlineStr">
        <is>
          <t>Não vendido</t>
        </is>
      </c>
      <c r="D32" s="4" t="inlineStr">
        <is>
          <t>39</t>
        </is>
      </c>
      <c r="E32" s="5" t="inlineStr">
        <is>
          <t>40.500,00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=HYPERLINK("https://rossileiloes.com.br/lote/detalhe/3068", "023")</f>
      </c>
      <c r="B33" s="4" t="s">
        <f>=HYPERLINK("https://rossileiloes.com.br/lote/detalhe/3068", " Caminhão VW 17-250E Placa: EQT6537 RENAVAM: 272725137 CHASSI: 9533N82T2BR117772 PREFIXO:  210077 Ano/Mod: 2010 Tração: Toco COM PREPARAÇÃO P/ Trucado Transmissão:  Manual Equip.:  COM EQUIPAMENTO.")</f>
      </c>
      <c r="C33" s="4" t="inlineStr">
        <is>
          <t>Não vendido</t>
        </is>
      </c>
      <c r="D33" s="4" t="inlineStr">
        <is>
          <t>31</t>
        </is>
      </c>
      <c r="E33" s="5" t="inlineStr">
        <is>
          <t>40.500,00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=HYPERLINK("https://rossileiloes.com.br/lote/detalhe/3071", "024")</f>
      </c>
      <c r="B34" s="4" t="s">
        <f>=HYPERLINK("https://rossileiloes.com.br/lote/detalhe/3071", " Caminhão VW 17-250E Placa: EQT6555 RENAVAM: 272419990 CHASSI: 9533N82T0BR119374 PREFIXO:  210127 Ano/Mod: 2010 Tração: Trucado Transmissão:  Automático Equip.:  COM EQUIPAMENTO.")</f>
      </c>
      <c r="C34" s="4" t="inlineStr">
        <is>
          <t>Vendido</t>
        </is>
      </c>
      <c r="D34" s="4" t="inlineStr">
        <is>
          <t>23</t>
        </is>
      </c>
      <c r="E34" s="5" t="inlineStr">
        <is>
          <t>31.000,00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=HYPERLINK("https://rossileiloes.com.br/lote/detalhe/3072", "025")</f>
      </c>
      <c r="B35" s="4" t="s">
        <f>=HYPERLINK("https://rossileiloes.com.br/lote/detalhe/3072", " Caminhão VW 17-250E Placa: EQT6517 RENAVAM: 272735779 CHASSI: 9533N82T6BR119394 PREFIXO:  210138 Ano/Mod: 2010 Tração: Trucado Transmissão:  Automático Equip.:  COM EQUIPAMENTO. USIMECA BRUTUS 25 AR")</f>
      </c>
      <c r="C35" s="4" t="inlineStr">
        <is>
          <t>Vendido</t>
        </is>
      </c>
      <c r="D35" s="4" t="inlineStr">
        <is>
          <t>26</t>
        </is>
      </c>
      <c r="E35" s="5" t="inlineStr">
        <is>
          <t>32.500,00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=HYPERLINK("https://rossileiloes.com.br/lote/detalhe/3070", "026")</f>
      </c>
      <c r="B36" s="4" t="s">
        <f>=HYPERLINK("https://rossileiloes.com.br/lote/detalhe/3070", " Caminhão VW 17-250E Placa: EQT6609 RENAVAM: 271724064 CHASSI: 9533N82T7BR115516 PREFIXO:  210089 Ano/Mod: 2010 Tração: Toco Transmissão:  Manual Equip.:  COM EQUIPAMENTO. USIMECA BETA - 20")</f>
      </c>
      <c r="C36" s="4" t="inlineStr">
        <is>
          <t>Vendido</t>
        </is>
      </c>
      <c r="D36" s="4" t="inlineStr">
        <is>
          <t>40</t>
        </is>
      </c>
      <c r="E36" s="5" t="inlineStr">
        <is>
          <t>50.000,00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=HYPERLINK("https://rossileiloes.com.br/lote/detalhe/3073", "027")</f>
      </c>
      <c r="B37" s="4" t="s">
        <f>=HYPERLINK("https://rossileiloes.com.br/lote/detalhe/3073", " Caminhão VW 17-250E Placa: EQT6502 RENAVAM: 271743700 CHASSI: 9533N82T2BR118937 PREFIXO:  210115 Ano/Mod: 2010 Tração: Trucado Transmissão:  Automático Equip.:  COM EQUIPAMENTO. USIMECA BRUTUS 25 AR")</f>
      </c>
      <c r="C37" s="4" t="inlineStr">
        <is>
          <t>Vendido</t>
        </is>
      </c>
      <c r="D37" s="4" t="inlineStr">
        <is>
          <t>21</t>
        </is>
      </c>
      <c r="E37" s="5" t="inlineStr">
        <is>
          <t>30.000,00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=HYPERLINK("https://rossileiloes.com.br/lote/detalhe/3076", "028")</f>
      </c>
      <c r="B38" s="4" t="s">
        <f>=HYPERLINK("https://rossileiloes.com.br/lote/detalhe/3076", " Caminhão VW 17-250E Placa: EQT6584 RENAVAM: 271719257 CHASSI: 9533N82TXBR115588 PREFIXO:  210084 Ano/Mod: 2010 Tração: Toco Transmissão:  Manual Equip.:  COM EQUIPAMENTO.")</f>
      </c>
      <c r="C38" s="4" t="inlineStr">
        <is>
          <t>Vendido</t>
        </is>
      </c>
      <c r="D38" s="4" t="inlineStr">
        <is>
          <t>68</t>
        </is>
      </c>
      <c r="E38" s="5" t="inlineStr">
        <is>
          <t>50.500,00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=HYPERLINK("https://rossileiloes.com.br/lote/detalhe/3074", "029")</f>
      </c>
      <c r="B39" s="4" t="s">
        <f>=HYPERLINK("https://rossileiloes.com.br/lote/detalhe/3074", " Caminhão VW 17-250E Placa: EUF1356 RENAVAM: 272721689 CHASSI: 9533N82T9BR119955 PREFIXO:  210134 Ano/Mod: 2010 Tração: Trucado Transmissão:  Automático Equip.:  COM EQUIPAMENTO.")</f>
      </c>
      <c r="C39" s="4" t="inlineStr">
        <is>
          <t>Vendido</t>
        </is>
      </c>
      <c r="D39" s="4" t="inlineStr">
        <is>
          <t>21</t>
        </is>
      </c>
      <c r="E39" s="5" t="inlineStr">
        <is>
          <t>30.000,00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=HYPERLINK("https://rossileiloes.com.br/lote/detalhe/3075", "030")</f>
      </c>
      <c r="B40" s="4" t="s">
        <f>=HYPERLINK("https://rossileiloes.com.br/lote/detalhe/3075", " Caminhão VW 17-250E Placa: EQT6528 RENAVAM: 272738344 CHASSI: 9533N82T2BR120686 PREFIXO:  210142 Ano/Mod: 2010 Tração: Trucado Transmissão:  Automático Equip.:  COM EQUIPAMENTO.")</f>
      </c>
      <c r="C40" s="4" t="inlineStr">
        <is>
          <t>Vendido</t>
        </is>
      </c>
      <c r="D40" s="4" t="inlineStr">
        <is>
          <t>21</t>
        </is>
      </c>
      <c r="E40" s="5" t="inlineStr">
        <is>
          <t>30.000,00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=HYPERLINK("https://rossileiloes.com.br/lote/detalhe/3078", "031")</f>
      </c>
      <c r="B41" s="4" t="s">
        <f>=HYPERLINK("https://rossileiloes.com.br/lote/detalhe/3078", " Caminhão VW 17-250E Placa: EQT6572 RENAVAM: 271745398 CHASSI: 9533N82T8BR118845 PREFIXO:  210105 Ano/Mod: 2010 Tração: Trucado Transmissão:  Automático Equip.:  COM EQUIPAMENTO.")</f>
      </c>
      <c r="C41" s="4" t="inlineStr">
        <is>
          <t>Vendido</t>
        </is>
      </c>
      <c r="D41" s="4" t="inlineStr">
        <is>
          <t>26</t>
        </is>
      </c>
      <c r="E41" s="5" t="inlineStr">
        <is>
          <t>32.500,00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=HYPERLINK("https://rossileiloes.com.br/lote/detalhe/3077", "032")</f>
      </c>
      <c r="B42" s="4" t="s">
        <f>=HYPERLINK("https://rossileiloes.com.br/lote/detalhe/3077", " Caminhão VW 17-250E Placa: EQT6582 RENAVAM: 271724862 CHASSI: 9533N82T5BR115515 PREFIXO:  210082 Ano/Mod: 2010 Tração: Toco Transmissão:  Manual Equip.:  COM EQUIPAMENTO.")</f>
      </c>
      <c r="C42" s="4" t="inlineStr">
        <is>
          <t>Vendido</t>
        </is>
      </c>
      <c r="D42" s="4" t="inlineStr">
        <is>
          <t>71</t>
        </is>
      </c>
      <c r="E42" s="5" t="inlineStr">
        <is>
          <t>52.500,00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=HYPERLINK("https://rossileiloes.com.br/lote/detalhe/3079", "033")</f>
      </c>
      <c r="B43" s="4" t="s">
        <f>=HYPERLINK("https://rossileiloes.com.br/lote/detalhe/3079", " Caminhão VW 17-250E Placa: EUF1326 RENAVAM: 272421650 CHASSI: 9533N82T5BR119435 PREFIXO:  210133 Ano/Mod: 2010 Tração: Trucado Transmissão:  Automático Equip.:  COM EQUIPAMENTO.")</f>
      </c>
      <c r="C43" s="4" t="inlineStr">
        <is>
          <t>Vendido</t>
        </is>
      </c>
      <c r="D43" s="4" t="inlineStr">
        <is>
          <t>20</t>
        </is>
      </c>
      <c r="E43" s="5" t="inlineStr">
        <is>
          <t>29.500,00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=HYPERLINK("https://rossileiloes.com.br/lote/detalhe/3080", "034")</f>
      </c>
      <c r="B44" s="4" t="s">
        <f>=HYPERLINK("https://rossileiloes.com.br/lote/detalhe/3080", " Caminhão VW 17-250E Placa: EQT6496 RENAVAM: 272420395 CHASSI: 9533N82T7BR119484 PREFIXO:  210132 Ano/Mod: 2010 Tração: Trucado Transmissão:  Automático Equip.:  COM EQUIPAMENTO.")</f>
      </c>
      <c r="C44" s="4" t="inlineStr">
        <is>
          <t>Vendido</t>
        </is>
      </c>
      <c r="D44" s="4" t="inlineStr">
        <is>
          <t>19</t>
        </is>
      </c>
      <c r="E44" s="5" t="inlineStr">
        <is>
          <t>29.000,00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=HYPERLINK("https://rossileiloes.com.br/lote/detalhe/3082", "035")</f>
      </c>
      <c r="B45" s="4" t="s">
        <f>=HYPERLINK("https://rossileiloes.com.br/lote/detalhe/3082", " Caminhão VW 17-250E Placa: EQT6503 RENAVAM: 272419796 CHASSI: 9533N82TXBR119639 PREFIXO:  210116 Ano/Mod: 2010 Tração: Trucado Transmissão:  Automático Equip.:  COM EQUIPAMENTO. USIMECA BRUTUS 25 AR")</f>
      </c>
      <c r="C45" s="4" t="inlineStr">
        <is>
          <t>Vendido</t>
        </is>
      </c>
      <c r="D45" s="4" t="inlineStr">
        <is>
          <t>20</t>
        </is>
      </c>
      <c r="E45" s="5" t="inlineStr">
        <is>
          <t>29.500,00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=HYPERLINK("https://rossileiloes.com.br/lote/detalhe/3081", "036")</f>
      </c>
      <c r="B46" s="4" t="s">
        <f>=HYPERLINK("https://rossileiloes.com.br/lote/detalhe/3081", " Caminhão VW 17-250E Placa: EQT6590 RENAVAM: 271718420 CHASSI: 9533N82T1BR115561 PREFIXO:  210090 Ano/Mod: 2010 Tração: Toco Transmissão:  Manual Equip.:  COM EQUIPAMENTO. USIMECA BETA - 20")</f>
      </c>
      <c r="C46" s="4" t="inlineStr">
        <is>
          <t>Vendido</t>
        </is>
      </c>
      <c r="D46" s="4" t="inlineStr">
        <is>
          <t>59</t>
        </is>
      </c>
      <c r="E46" s="5" t="inlineStr">
        <is>
          <t>50.500,00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=HYPERLINK("https://rossileiloes.com.br/lote/detalhe/3083", "037")</f>
      </c>
      <c r="B47" s="4" t="s">
        <f>=HYPERLINK("https://rossileiloes.com.br/lote/detalhe/3083", " Caminhão VW 17-250E Placa: EQT6508 RENAVAM: 272702994 CHASSI: 9533N82T8BR119414 PREFIXO:  210143 Ano/Mod: 2010 Tração: Trucado Transmissão:  Automático Equip.:  COM EQUIPAMENTO. USIMECA BRUTUS 25 AR")</f>
      </c>
      <c r="C47" s="4" t="inlineStr">
        <is>
          <t>Vendido</t>
        </is>
      </c>
      <c r="D47" s="4" t="inlineStr">
        <is>
          <t>20</t>
        </is>
      </c>
      <c r="E47" s="5" t="inlineStr">
        <is>
          <t>29.500,00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=HYPERLINK("https://rossileiloes.com.br/lote/detalhe/3086", "038")</f>
      </c>
      <c r="B48" s="4" t="s">
        <f>=HYPERLINK("https://rossileiloes.com.br/lote/detalhe/3086", " Caminhão VW 17-250E Placa: EUF1595 RENAVAM: 272726036 CHASSI: 9533N82TXBR119155 PREFIXO:  210129 Ano/Mod: 2010 Tração: Trucado Transmissão:  Automático Equip.:  COM EQUIPAMENTO. USIMECA BRUTUS 25 AR")</f>
      </c>
      <c r="C48" s="4" t="inlineStr">
        <is>
          <t>Vendido</t>
        </is>
      </c>
      <c r="D48" s="4" t="inlineStr">
        <is>
          <t>20</t>
        </is>
      </c>
      <c r="E48" s="5" t="inlineStr">
        <is>
          <t>29.500,00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=HYPERLINK("https://rossileiloes.com.br/lote/detalhe/3084", "039")</f>
      </c>
      <c r="B49" s="4" t="s">
        <f>=HYPERLINK("https://rossileiloes.com.br/lote/detalhe/3084", " Caminhão VW 17-250E Placa: EQF4791 RENAVAM: 271521627 CHASSI: 9533N82T1BR118914 PREFIXO:  210106 Ano/Mod: 2010 Tração: Trucado Transmissão:  Automático Equip.:  COM EQUIPAMENTO.")</f>
      </c>
      <c r="C49" s="4" t="inlineStr">
        <is>
          <t>Vendido</t>
        </is>
      </c>
      <c r="D49" s="4" t="inlineStr">
        <is>
          <t>20</t>
        </is>
      </c>
      <c r="E49" s="5" t="inlineStr">
        <is>
          <t>29.500,00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=HYPERLINK("https://rossileiloes.com.br/lote/detalhe/3087", "040")</f>
      </c>
      <c r="B50" s="4" t="s">
        <f>=HYPERLINK("https://rossileiloes.com.br/lote/detalhe/3087", " Caminhão VW 17-250E Placa: EQT6574 RENAVAM: 272421863 CHASSI: 9533N82T2BR119425 PREFIXO:  210120 Ano/Mod: 2010 Tração: Trucado Transmissão:  Automático Equip.:  COM EQUIPAMENTO. USIMECA BRUTUS 25 AR")</f>
      </c>
      <c r="C50" s="4" t="inlineStr">
        <is>
          <t>Vendido</t>
        </is>
      </c>
      <c r="D50" s="4" t="inlineStr">
        <is>
          <t>21</t>
        </is>
      </c>
      <c r="E50" s="5" t="inlineStr">
        <is>
          <t>30.000,00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=HYPERLINK("https://rossileiloes.com.br/lote/detalhe/3085", "041")</f>
      </c>
      <c r="B51" s="4" t="s">
        <f>=HYPERLINK("https://rossileiloes.com.br/lote/detalhe/3085", " Caminhão VW 17-250E Placa: EUF1409 RENAVAM: 272420808 CHASSI: 9533N82T7BR119145 PREFIXO:  210149 Ano/Mod: 2010 Tração: Trucado Transmissão:  Automático Equip.:  COM EQUIPAMENTO. USIMECA BRUTUS 25 AR")</f>
      </c>
      <c r="C51" s="4" t="inlineStr">
        <is>
          <t>Vendido</t>
        </is>
      </c>
      <c r="D51" s="4" t="inlineStr">
        <is>
          <t>17</t>
        </is>
      </c>
      <c r="E51" s="5" t="inlineStr">
        <is>
          <t>28.000,00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=HYPERLINK("https://rossileiloes.com.br/lote/detalhe/3088", "042")</f>
      </c>
      <c r="B52" s="4" t="s">
        <f>=HYPERLINK("https://rossileiloes.com.br/lote/detalhe/3088", " Caminhão VW 17-250E Placa: EQT6521 RENAVAM: 271713739 CHASSI: 9533N82T1BR118671 PREFIXO:  210111 Ano/Mod: 2010 Tração: Trucado Transmissão:  Automático Equip.:  COM EQUIPAMENTO.")</f>
      </c>
      <c r="C52" s="4" t="inlineStr">
        <is>
          <t>Vendido</t>
        </is>
      </c>
      <c r="D52" s="4" t="inlineStr">
        <is>
          <t>16</t>
        </is>
      </c>
      <c r="E52" s="5" t="inlineStr">
        <is>
          <t>27.500,00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=HYPERLINK("https://rossileiloes.com.br/lote/detalhe/3091", "043")</f>
      </c>
      <c r="B53" s="4" t="s">
        <f>=HYPERLINK("https://rossileiloes.com.br/lote/detalhe/3091", " Caminhão VW 17-250E Placa: EQI0817 RENAVAM: 272734250 CHASSI: 9533N82T8BR119722 PREFIXO:  210139 Ano/Mod: 2010 Tração: Trucado Transmissão:  Automático Equip.:  COM EQUIPAMENTO.")</f>
      </c>
      <c r="C53" s="4" t="inlineStr">
        <is>
          <t>Vendido</t>
        </is>
      </c>
      <c r="D53" s="4" t="inlineStr">
        <is>
          <t>16</t>
        </is>
      </c>
      <c r="E53" s="5" t="inlineStr">
        <is>
          <t>27.500,00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=HYPERLINK("https://rossileiloes.com.br/lote/detalhe/3089", "044")</f>
      </c>
      <c r="B54" s="4" t="s">
        <f>=HYPERLINK("https://rossileiloes.com.br/lote/detalhe/3089", " Caminhão VW 17-250E Placa: EQT6493 RENAVAM: 271749962 CHASSI: 9533N82T1BR118895 PREFIXO:  210118 Ano/Mod: 2010 Tração: Trucado Transmissão:  Automático Equip.:  COM EQUIPAMENTO.")</f>
      </c>
      <c r="C54" s="4" t="inlineStr">
        <is>
          <t>Vendido</t>
        </is>
      </c>
      <c r="D54" s="4" t="inlineStr">
        <is>
          <t>16</t>
        </is>
      </c>
      <c r="E54" s="5" t="inlineStr">
        <is>
          <t>30.000,00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=HYPERLINK("https://rossileiloes.com.br/lote/detalhe/3090", "045")</f>
      </c>
      <c r="B55" s="4" t="s">
        <f>=HYPERLINK("https://rossileiloes.com.br/lote/detalhe/3090", " Caminhão VW 17-250E Placa: EQT6527 RENAVAM: 271703261 CHASSI: 9533N82T2BR116394 PREFIXO:  210099 Ano/Mod: 2010 Tração: Trucado Transmissão:  Manual Equip.:  COM EQUIPAMENTO.")</f>
      </c>
      <c r="C55" s="4" t="inlineStr">
        <is>
          <t>Vendido</t>
        </is>
      </c>
      <c r="D55" s="4" t="inlineStr">
        <is>
          <t>45</t>
        </is>
      </c>
      <c r="E55" s="5" t="inlineStr">
        <is>
          <t>42.500,00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=HYPERLINK("https://rossileiloes.com.br/lote/detalhe/3094", "046")</f>
      </c>
      <c r="B56" s="4" t="s">
        <f>=HYPERLINK("https://rossileiloes.com.br/lote/detalhe/3094", " Caminhão VW 17-250E Placa: EQT6516 RENAVAM: 272877255 CHASSI: 9533N82T0BR120427 PREFIXO:  210131 Ano/Mod: 2010 Tração: Trucado Transmissão:  Automático Equip.:  COM EQUIPAMENTO.")</f>
      </c>
      <c r="C56" s="4" t="inlineStr">
        <is>
          <t>Vendido</t>
        </is>
      </c>
      <c r="D56" s="4" t="inlineStr">
        <is>
          <t>16</t>
        </is>
      </c>
      <c r="E56" s="5" t="inlineStr">
        <is>
          <t>30.000,00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=HYPERLINK("https://rossileiloes.com.br/lote/detalhe/3092", "047")</f>
      </c>
      <c r="B57" s="4" t="s">
        <f>=HYPERLINK("https://rossileiloes.com.br/lote/detalhe/3092", " Caminhão VW 17-250E Placa: EQI0967 RENAVAM: 272732800 CHASSI: 9533N82T8BR119929 PREFIXO:  210141 Ano/Mod: 2010 Tração: Trucado Transmissão:  Automático Equip.:  COM EQUIPAMENTO.")</f>
      </c>
      <c r="C57" s="4" t="inlineStr">
        <is>
          <t>Vendido</t>
        </is>
      </c>
      <c r="D57" s="4" t="inlineStr">
        <is>
          <t>25</t>
        </is>
      </c>
      <c r="E57" s="5" t="inlineStr">
        <is>
          <t>32.000,00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=HYPERLINK("https://rossileiloes.com.br/lote/detalhe/3093", "048")</f>
      </c>
      <c r="B58" s="4" t="s">
        <f>=HYPERLINK("https://rossileiloes.com.br/lote/detalhe/3093", " Caminhão VW 17-250E Placa: EUF1358 RENAVAM: 272727873 CHASSI: 9533N82T2BR120476 PREFIXO:  210144 Ano/Mod: 2010 Tração: Trucado Transmissão:  Automático Equip.:  COM EQUIPAMENTO.")</f>
      </c>
      <c r="C58" s="4" t="inlineStr">
        <is>
          <t>Vendido</t>
        </is>
      </c>
      <c r="D58" s="4" t="inlineStr">
        <is>
          <t>20</t>
        </is>
      </c>
      <c r="E58" s="5" t="inlineStr">
        <is>
          <t>29.500,00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=HYPERLINK("https://rossileiloes.com.br/lote/detalhe/3095", "049")</f>
      </c>
      <c r="B59" s="4" t="s">
        <f>=HYPERLINK("https://rossileiloes.com.br/lote/detalhe/3095", " Caminhão VW 17-250E Placa: EQT6595 RENAVAM: 271679239 CHASSI: 9533N82T8BR117906 PREFIXO:  210075 Ano/Mod: 2010 Tração: Trucado Transmissão:  Manual Equip.:  COM EQUIPAMENTO.")</f>
      </c>
      <c r="C59" s="4" t="inlineStr">
        <is>
          <t>Vendido</t>
        </is>
      </c>
      <c r="D59" s="4" t="inlineStr">
        <is>
          <t>48</t>
        </is>
      </c>
      <c r="E59" s="5" t="inlineStr">
        <is>
          <t>43.500,00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=HYPERLINK("https://rossileiloes.com.br/lote/detalhe/3097", "050")</f>
      </c>
      <c r="B60" s="4" t="s">
        <f>=HYPERLINK("https://rossileiloes.com.br/lote/detalhe/3097", " Caminhão VW 17-250E Placa: EQT6616 RENAVAM: 271701676 CHASSI: 9533N82T6BR116415 PREFIXO:  210098 Ano/Mod: 2010 Tração: Trucado Transmissão:  Manual Equip.:  COM EQUIPAMENTO.")</f>
      </c>
      <c r="C60" s="4" t="inlineStr">
        <is>
          <t>Vendido</t>
        </is>
      </c>
      <c r="D60" s="4" t="inlineStr">
        <is>
          <t>47</t>
        </is>
      </c>
      <c r="E60" s="5" t="inlineStr">
        <is>
          <t>43.000,00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=HYPERLINK("https://rossileiloes.com.br/lote/detalhe/3096", "051")</f>
      </c>
      <c r="B61" s="4" t="s">
        <f>=HYPERLINK("https://rossileiloes.com.br/lote/detalhe/3096", " Caminhão VW 17-250E Placa: EUF1398 RENAVAM: 272701998 CHASSI: 9533N82T8BR120496 PREFIXO:  210145 Ano/Mod: 2010 Tração: Trucado Transmissão:  Automático Equip.:  COM EQUIPAMENTO. USIMECA BRUTUS 25 AR")</f>
      </c>
      <c r="C61" s="4" t="inlineStr">
        <is>
          <t>Vendido</t>
        </is>
      </c>
      <c r="D61" s="4" t="inlineStr">
        <is>
          <t>18</t>
        </is>
      </c>
      <c r="E61" s="5" t="inlineStr">
        <is>
          <t>28.500,00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=HYPERLINK("https://rossileiloes.com.br/lote/detalhe/3098", "052")</f>
      </c>
      <c r="B62" s="4" t="s">
        <f>=HYPERLINK("https://rossileiloes.com.br/lote/detalhe/3098", " Caminhão VW 17-250E Placa: EQT6625 RENAVAM: 271680121 CHASSI: 9533N82T2BR118078 PREFIXO:  210074 Ano/Mod: 2010 Tração: Trucado Transmissão:  Manual Equip.:  COM EQUIPAMENTO. USIMECA BRUTUS 25 AR")</f>
      </c>
      <c r="C62" s="4" t="inlineStr">
        <is>
          <t>Não vendido</t>
        </is>
      </c>
      <c r="D62" s="4" t="inlineStr">
        <is>
          <t>45</t>
        </is>
      </c>
      <c r="E62" s="5" t="inlineStr">
        <is>
          <t>42.000,00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=HYPERLINK("https://rossileiloes.com.br/lote/detalhe/3100", "053")</f>
      </c>
      <c r="B63" s="4" t="s">
        <f>=HYPERLINK("https://rossileiloes.com.br/lote/detalhe/3100", " Caminhão VW 17-250E Placa: EQT6558 RENAVAM: 272727130 CHASSI: 9533N82T0BR119469 PREFIXO:  210137 Ano/Mod: 2010 Tração: Trucado Transmissão:  Automático Equip.:  COM EQUIPAMENTO. USIMECA BRUTUS 25 AR")</f>
      </c>
      <c r="C63" s="4" t="inlineStr">
        <is>
          <t>Vendido</t>
        </is>
      </c>
      <c r="D63" s="4" t="inlineStr">
        <is>
          <t>18</t>
        </is>
      </c>
      <c r="E63" s="5" t="inlineStr">
        <is>
          <t>28.500,00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=HYPERLINK("https://rossileiloes.com.br/lote/detalhe/3099", "054")</f>
      </c>
      <c r="B64" s="4" t="s">
        <f>=HYPERLINK("https://rossileiloes.com.br/lote/detalhe/3099", " Caminhão VW 17-250E Placa: EUF1410 RENAVAM: 272735043 CHASSI: 9533N82T0BR120203 PREFIXO:  210154 Ano/Mod: 2010 Tração: Trucado Transmissão:  Automático Equip.:  COM EQUIPAMENTO. USIMECA BRUTUS 25 AR")</f>
      </c>
      <c r="C64" s="4" t="inlineStr">
        <is>
          <t>Vendido</t>
        </is>
      </c>
      <c r="D64" s="4" t="inlineStr">
        <is>
          <t>21</t>
        </is>
      </c>
      <c r="E64" s="5" t="inlineStr">
        <is>
          <t>30.000,00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=HYPERLINK("https://rossileiloes.com.br/lote/detalhe/3103", "055")</f>
      </c>
      <c r="B65" s="4" t="s">
        <f>=HYPERLINK("https://rossileiloes.com.br/lote/detalhe/3103", " Caminhão VW 17-250E Placa: EQF4794 RENAVAM: 271748354 CHASSI: 9533N82T7BR119730 PREFIXO:  210122 Ano/Mod: 2010 Tração: Trucado Transmissão:  Automático Equip.:  COM EQUIPAMENTO. USIMECA BRUTUS 25 AR")</f>
      </c>
      <c r="C65" s="4" t="inlineStr">
        <is>
          <t>Vendido</t>
        </is>
      </c>
      <c r="D65" s="4" t="inlineStr">
        <is>
          <t>22</t>
        </is>
      </c>
      <c r="E65" s="5" t="inlineStr">
        <is>
          <t>30.500,00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=HYPERLINK("https://rossileiloes.com.br/lote/detalhe/3101", "057")</f>
      </c>
      <c r="B66" s="4" t="s">
        <f>=HYPERLINK("https://rossileiloes.com.br/lote/detalhe/3101", " Caminhão VW 17-250E Placa: EQT6497 RENAVAM: 272420174 CHASSI: 9533N82T1BR119447 PREFIXO:  210135 Ano/Mod: 2010 Tração: Trucado Transmissão:  Automático Equip.:  COM EQUIPAMENTO. USIMECA BRUTUS 25 AR")</f>
      </c>
      <c r="C66" s="4" t="inlineStr">
        <is>
          <t>Vendido</t>
        </is>
      </c>
      <c r="D66" s="4" t="inlineStr">
        <is>
          <t>20</t>
        </is>
      </c>
      <c r="E66" s="5" t="inlineStr">
        <is>
          <t>29.500,00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=HYPERLINK("https://rossileiloes.com.br/lote/detalhe/3102", "058")</f>
      </c>
      <c r="B67" s="4" t="s">
        <f>=HYPERLINK("https://rossileiloes.com.br/lote/detalhe/3102", " Caminhão VW 17-250E Placa: EQT6614 RENAVAM: 271752076 CHASSI: 9533N82T3BR119109 PREFIXO:  210121 Ano/Mod: 2010 Tração: Trucado Transmissão:  Automático Equip.:  COM EQUIPAMENTO. USIMECA BRUTUS 25 AR")</f>
      </c>
      <c r="C67" s="4" t="inlineStr">
        <is>
          <t>Vendido</t>
        </is>
      </c>
      <c r="D67" s="4" t="inlineStr">
        <is>
          <t>15</t>
        </is>
      </c>
      <c r="E67" s="5" t="inlineStr">
        <is>
          <t>30.000,00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=HYPERLINK("https://rossileiloes.com.br/lote/detalhe/3104", "059")</f>
      </c>
      <c r="B68" s="4" t="s">
        <f>=HYPERLINK("https://rossileiloes.com.br/lote/detalhe/3104", " Caminhão VW 17-250E Placa: EQT6512 RENAVAM: 271521490 CHASSI: 9533N82T5BR118866 PREFIXO:  210114 Ano/Mod: 2010 Tração: Trucado Transmissão:  Automático Equip.:  COM EQUIPAMENTO. USIMECA BRUTUS 25 AR")</f>
      </c>
      <c r="C68" s="4" t="inlineStr">
        <is>
          <t>Vendido</t>
        </is>
      </c>
      <c r="D68" s="4" t="inlineStr">
        <is>
          <t>21</t>
        </is>
      </c>
      <c r="E68" s="5" t="inlineStr">
        <is>
          <t>30.000,00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=HYPERLINK("https://rossileiloes.com.br/lote/detalhe/3105", "060")</f>
      </c>
      <c r="B69" s="4" t="s">
        <f>=HYPERLINK("https://rossileiloes.com.br/lote/detalhe/3105", " Caminhão VW 17-250E Placa: EUF1370 RENAVAM: 272705071 CHASSI: 9533N82T5BR120486 PREFIXO:  210155 Ano/Mod: 2010 Tração: Trucado Transmissão:  Automático Equip.:  COM EQUIPAMENTO. USIMECA BRUTUS 25 AR")</f>
      </c>
      <c r="C69" s="4" t="inlineStr">
        <is>
          <t>Vendido</t>
        </is>
      </c>
      <c r="D69" s="4" t="inlineStr">
        <is>
          <t>20</t>
        </is>
      </c>
      <c r="E69" s="5" t="inlineStr">
        <is>
          <t>29.500,00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=HYPERLINK("https://rossileiloes.com.br/lote/detalhe/3106", "061")</f>
      </c>
      <c r="B70" s="4" t="s">
        <f>=HYPERLINK("https://rossileiloes.com.br/lote/detalhe/3106", " Caminhão VW 17-250E Placa: EQF4781 RENAVAM: 271521112 CHASSI: 9533N82T7BR118366 PREFIXO:  210110 Ano/Mod: 2010 Tração: Trucado Transmissão:  Automático Equip.:  COM EQUIPAMENTO. USIMECA BRUTUS 25 AR")</f>
      </c>
      <c r="C70" s="4" t="inlineStr">
        <is>
          <t>Vendido</t>
        </is>
      </c>
      <c r="D70" s="4" t="inlineStr">
        <is>
          <t>17</t>
        </is>
      </c>
      <c r="E70" s="5" t="inlineStr">
        <is>
          <t>28.000,00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=HYPERLINK("https://rossileiloes.com.br/lote/detalhe/3107", "062")</f>
      </c>
      <c r="B71" s="4" t="s">
        <f>=HYPERLINK("https://rossileiloes.com.br/lote/detalhe/3107", " Caminhão VW 17-250E Placa: EUF1590 RENAVAM: 272730726 CHASSI: 9533N82TXBR119740 PREFIXO:  210153 Ano/Mod: 2010 Tração: Trucado Transmissão:  Automático Equip.:  COM EQUIPAMENTO. USIMECA BRUTUS 25 AR")</f>
      </c>
      <c r="C71" s="4" t="inlineStr">
        <is>
          <t>Vendido</t>
        </is>
      </c>
      <c r="D71" s="4" t="inlineStr">
        <is>
          <t>21</t>
        </is>
      </c>
      <c r="E71" s="5" t="inlineStr">
        <is>
          <t>30.000,00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=HYPERLINK("https://rossileiloes.com.br/lote/detalhe/3109", "063")</f>
      </c>
      <c r="B72" s="4" t="s">
        <f>=HYPERLINK("https://rossileiloes.com.br/lote/detalhe/3109", " Caminhão VW 17-250E Placa: EUF1585 RENAVAM: 272728691 CHASSI: 9533N82TXBR119673 PREFIXO:  210130 Ano/Mod: 2010 Tração: Trucado Transmissão:  Automático Equip.:  COM EQUIPAMENTO. USIMECA BRUTUS 25 AR")</f>
      </c>
      <c r="C72" s="4" t="inlineStr">
        <is>
          <t>Vendido</t>
        </is>
      </c>
      <c r="D72" s="4" t="inlineStr">
        <is>
          <t>22</t>
        </is>
      </c>
      <c r="E72" s="5" t="inlineStr">
        <is>
          <t>30.500,00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=HYPERLINK("https://rossileiloes.com.br/lote/detalhe/3110", "064")</f>
      </c>
      <c r="B73" s="4" t="s">
        <f>=HYPERLINK("https://rossileiloes.com.br/lote/detalhe/3110", " Caminhão VW 17-250E Placa: EUF1593 RENAVAM: 272421421 CHASSI: 9533N82T1BR119352 PREFIXO:  210119 Ano/Mod: 2010 Tração: Trucado Transmissão:  Automático Equip.:  COM EQUIPAMENTO.")</f>
      </c>
      <c r="C73" s="4" t="inlineStr">
        <is>
          <t>Vendido</t>
        </is>
      </c>
      <c r="D73" s="4" t="inlineStr">
        <is>
          <t>22</t>
        </is>
      </c>
      <c r="E73" s="5" t="inlineStr">
        <is>
          <t>30.500,00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=HYPERLINK("https://rossileiloes.com.br/lote/detalhe/3108", "065")</f>
      </c>
      <c r="B74" s="4" t="s">
        <f>=HYPERLINK("https://rossileiloes.com.br/lote/detalhe/3108", " Caminhão VW 17-250E Placa: EQT6577 RENAVAM: 271676205 CHASSI: 9533N82TXBR118071 PREFIXO:  210078 Ano/Mod: 2010 Tração: Toco COM PREPARAÇÃO P/ Trucado Transmissão:  Manual Equip.:  COM EQUIPAMENTO.")</f>
      </c>
      <c r="C74" s="4" t="inlineStr">
        <is>
          <t>Não vendido</t>
        </is>
      </c>
      <c r="D74" s="4" t="inlineStr">
        <is>
          <t>57</t>
        </is>
      </c>
      <c r="E74" s="5" t="inlineStr">
        <is>
          <t>48.000,00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=HYPERLINK("https://rossileiloes.com.br/lote/detalhe/3111", "066")</f>
      </c>
      <c r="B75" s="4" t="s">
        <f>=HYPERLINK("https://rossileiloes.com.br/lote/detalhe/3111", " Caminhão VW 17-250E Placa: EUF1367 RENAVAM: 323647979 CHASSI: 9533N82T9BR128249 PREFIXO:  210158 Ano/Mod: 2010 Tração: Toco Transmissão:  Manual Equip.:  Sem equipamento")</f>
      </c>
      <c r="C75" s="4" t="inlineStr">
        <is>
          <t>Vendido</t>
        </is>
      </c>
      <c r="D75" s="4" t="inlineStr">
        <is>
          <t>54</t>
        </is>
      </c>
      <c r="E75" s="5" t="inlineStr">
        <is>
          <t>46.500,00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=HYPERLINK("https://rossileiloes.com.br/lote/detalhe/3112", "067")</f>
      </c>
      <c r="B76" s="4" t="s">
        <f>=HYPERLINK("https://rossileiloes.com.br/lote/detalhe/3112", " Caminhão VW 17-250E Placa: EUF1589 RENAVAM: 272420581 CHASSI: 9533N82T3BR119384 PREFIXO:  210151 Ano/Mod: 2010 Tração: Trucado Transmissão:  Automático Equip.:  COM EQUIPAMENTO.")</f>
      </c>
      <c r="C76" s="4" t="inlineStr">
        <is>
          <t>Vendido</t>
        </is>
      </c>
      <c r="D76" s="4" t="inlineStr">
        <is>
          <t>30</t>
        </is>
      </c>
      <c r="E76" s="5" t="inlineStr">
        <is>
          <t>34.500,00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=HYPERLINK("https://rossileiloes.com.br/lote/detalhe/3368", "070")</f>
      </c>
      <c r="B77" s="4" t="s">
        <f>=HYPERLINK("https://rossileiloes.com.br/lote/detalhe/3368", " Caminhão  VW 17.210 Placa: DFG3969 RENAVAM: 772398763 CHASSI: 9BWCK82T71R118448 PREFIXO:  201084 Ano/Mod: 2001 Tração: TOCO Transmissão:  Manual COM EQUIPAMENTO.:   GRIMALDI POLIGUINDASTE SIMPLES 8 T  ")</f>
      </c>
      <c r="C77" s="4" t="inlineStr">
        <is>
          <t>Vendido</t>
        </is>
      </c>
      <c r="D77" s="4" t="inlineStr">
        <is>
          <t>60</t>
        </is>
      </c>
      <c r="E77" s="5" t="inlineStr">
        <is>
          <t>45.000,00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=HYPERLINK("https://rossileiloes.com.br/lote/detalhe/3364", "071")</f>
      </c>
      <c r="B78" s="4" t="s">
        <f>=HYPERLINK("https://rossileiloes.com.br/lote/detalhe/3364", " Caminhão  VW 17.250 E Placa: ECT0853 RENAVAM: 978884523 CHASSI: 9BWCN82TX8R845407 PREFIXO:  208045 Ano/Mod: 2008 Tração: TRUCADO Transmissão:  Manual COM EQUIPAMENTO.:  FACCHINI CF 1000 19 m³ ")</f>
      </c>
      <c r="C78" s="4" t="inlineStr">
        <is>
          <t>Vendido</t>
        </is>
      </c>
      <c r="D78" s="4" t="inlineStr">
        <is>
          <t>35</t>
        </is>
      </c>
      <c r="E78" s="5" t="inlineStr">
        <is>
          <t>32.500,00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=HYPERLINK("https://rossileiloes.com.br/lote/detalhe/3366", "072")</f>
      </c>
      <c r="B79" s="4" t="s">
        <f>=HYPERLINK("https://rossileiloes.com.br/lote/detalhe/3366", " Caminhão  VW 17.250 E Placa: ECT0854 RENAVAM: 985623365 CHASSI: 9BWCN82T38R847788 PREFIXO:  208065 Ano/Mod: 2008 Tração: TRUCADO Transmissão:  Manual COM EQUIPAMENTO.:  USIMECA EZC - 200/25 ")</f>
      </c>
      <c r="C79" s="4" t="inlineStr">
        <is>
          <t>Vendido</t>
        </is>
      </c>
      <c r="D79" s="4" t="inlineStr">
        <is>
          <t>35</t>
        </is>
      </c>
      <c r="E79" s="5" t="inlineStr">
        <is>
          <t>32.000,00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=HYPERLINK("https://rossileiloes.com.br/lote/detalhe/3363", "073")</f>
      </c>
      <c r="B80" s="4" t="s">
        <f>=HYPERLINK("https://rossileiloes.com.br/lote/detalhe/3363", " Caminhão  VW 24.220 Placa:  EFU9894  RENAVAM: 195870832 CHASSI: 9533782TXAR016827 PREFIXO:  209158 Ano/Mod: 2009 Tração: TRUCADO Transmissão:  Manual COM EQUIPAMENTO.: IMAVI EQUIP HIDRÁULICO ROLL ON/OFF G25")</f>
      </c>
      <c r="C80" s="4" t="inlineStr">
        <is>
          <t>Vendido</t>
        </is>
      </c>
      <c r="D80" s="4" t="inlineStr">
        <is>
          <t>72</t>
        </is>
      </c>
      <c r="E80" s="5" t="inlineStr">
        <is>
          <t>61.500,00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=HYPERLINK("https://rossileiloes.com.br/lote/detalhe/3365", "074")</f>
      </c>
      <c r="B81" s="4" t="s">
        <f>=HYPERLINK("https://rossileiloes.com.br/lote/detalhe/3365", " Caminhão  VW 24.220 Placa:  EFU9795  RENAVAM: 195868404 CHASSI: 9533782T0AR017694 PREFIXO:  209159 Ano/Mod: 2009 Tração: TRUCADO Transmissão:  Manual COM EQUIPAMENTO.: GRIMALDI POLIGUINDASTE TRIPLO")</f>
      </c>
      <c r="C81" s="4" t="inlineStr">
        <is>
          <t>Vendido</t>
        </is>
      </c>
      <c r="D81" s="4" t="inlineStr">
        <is>
          <t>66</t>
        </is>
      </c>
      <c r="E81" s="5" t="inlineStr">
        <is>
          <t>51.500,00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=HYPERLINK("https://rossileiloes.com.br/lote/detalhe/3367", "075")</f>
      </c>
      <c r="B82" s="4" t="s">
        <f>=HYPERLINK("https://rossileiloes.com.br/lote/detalhe/3367", " LOTE COM:  10 Caixas Roll ON/OFF. Patrim. 2030; 2051; 1597; 2020; 2029; 25001; 2017; 1585")</f>
      </c>
      <c r="C82" s="4" t="inlineStr">
        <is>
          <t>Vendido</t>
        </is>
      </c>
      <c r="D82" s="4" t="inlineStr">
        <is>
          <t>61</t>
        </is>
      </c>
      <c r="E82" s="5" t="inlineStr">
        <is>
          <t>46.000,00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=HYPERLINK("https://rossileiloes.com.br/lote/detalhe/3371", "076")</f>
      </c>
      <c r="B83" s="4" t="s">
        <f>=HYPERLINK("https://rossileiloes.com.br/lote/detalhe/3371", " LOTE COM:  Caixa Compactainer Pratrim. 813  (p17)   Patrim. 813")</f>
      </c>
      <c r="C83" s="4" t="inlineStr">
        <is>
          <t>Vendido</t>
        </is>
      </c>
      <c r="D83" s="4" t="inlineStr">
        <is>
          <t>2</t>
        </is>
      </c>
      <c r="E83" s="5" t="inlineStr">
        <is>
          <t>1.250,00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=HYPERLINK("https://rossileiloes.com.br/lote/detalhe/3370", "077")</f>
      </c>
      <c r="B84" s="4" t="s">
        <f>=HYPERLINK("https://rossileiloes.com.br/lote/detalhe/3370", " LOTE COM:  03 Compactador de LIXO - 2 - Usimeca E  1 - Fachinni  Prefixo 2010430; 2040780; 2080450")</f>
      </c>
      <c r="C84" s="4" t="inlineStr">
        <is>
          <t>Vendido</t>
        </is>
      </c>
      <c r="D84" s="4" t="inlineStr">
        <is>
          <t>2</t>
        </is>
      </c>
      <c r="E84" s="5" t="inlineStr">
        <is>
          <t>1.750,00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=HYPERLINK("https://rossileiloes.com.br/lote/detalhe/3373", "078")</f>
      </c>
      <c r="B85" s="4" t="s">
        <f>=HYPERLINK("https://rossileiloes.com.br/lote/detalhe/3373", " LOTE COM:  1 (Compac. P - 7) e 4 (Compac. P-5)  Patrim. 116; 713; 714; 715; 704")</f>
      </c>
      <c r="C85" s="4" t="inlineStr">
        <is>
          <t>Vendido</t>
        </is>
      </c>
      <c r="D85" s="4" t="inlineStr">
        <is>
          <t>1</t>
        </is>
      </c>
      <c r="E85" s="5" t="inlineStr">
        <is>
          <t>2.000,00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=HYPERLINK("https://rossileiloes.com.br/lote/detalhe/3369", "079")</f>
      </c>
      <c r="B86" s="4" t="s">
        <f>=HYPERLINK("https://rossileiloes.com.br/lote/detalhe/3369", " LOTE COM:  TRITURADOR - Motor  Trif. 15 (20) hp; veloc. 1760 rpm; volt. 220v e 380v. Patrim. 139")</f>
      </c>
      <c r="C86" s="4" t="inlineStr">
        <is>
          <t>Vendido</t>
        </is>
      </c>
      <c r="D86" s="4" t="inlineStr">
        <is>
          <t>13</t>
        </is>
      </c>
      <c r="E86" s="5" t="inlineStr">
        <is>
          <t>3.500,00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=HYPERLINK("https://rossileiloes.com.br/lote/detalhe/3374", "080")</f>
      </c>
      <c r="B87" s="4" t="s">
        <f>=HYPERLINK("https://rossileiloes.com.br/lote/detalhe/3374", " LOTE COM:  02 - LIFTER HIDRAULICO  Patrm. 1155; 1156")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=HYPERLINK("https://rossileiloes.com.br/lote/detalhe/3372", "081")</f>
      </c>
      <c r="B88" s="4" t="s">
        <f>=HYPERLINK("https://rossileiloes.com.br/lote/detalhe/3372", " LOTE COM:  1 (Poli Articulado).  1 (Poli Post.) E  1 (Poli trip) patrim: 2091530, 2010700, 2010730")</f>
      </c>
      <c r="C88" s="4" t="inlineStr">
        <is>
          <t>Vendido</t>
        </is>
      </c>
      <c r="D88" s="4" t="inlineStr">
        <is>
          <t>67</t>
        </is>
      </c>
      <c r="E88" s="5" t="inlineStr">
        <is>
          <t>36.000,00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=HYPERLINK("https://rossileiloes.com.br/lote/detalhe/3376", "082")</f>
      </c>
      <c r="B89" s="4" t="s">
        <f>=HYPERLINK("https://rossileiloes.com.br/lote/detalhe/3376", " Caminhão  VW 24.220 Placa:  ECT0870  RENAVAM: 135096731 CHASSI: 9BW3782T89R925588 PREFIXO:  209003 Ano/Mod: 2009 Tração: TRUCADO Transmissão:  Manual COM EQUIPAMENTO.: WASTEC GUINCHO HIDRAULICO ROLL ON OFF 25 ( Fisico e Imavi)")</f>
      </c>
      <c r="C89" s="4" t="inlineStr">
        <is>
          <t>Vendido</t>
        </is>
      </c>
      <c r="D89" s="4" t="inlineStr">
        <is>
          <t>61</t>
        </is>
      </c>
      <c r="E89" s="5" t="inlineStr">
        <is>
          <t>55.500,00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=HYPERLINK("https://rossileiloes.com.br/lote/detalhe/3375", "083")</f>
      </c>
      <c r="B90" s="4" t="s">
        <f>=HYPERLINK("https://rossileiloes.com.br/lote/detalhe/3375", " Caminhão  VW 17.250 E Placa:  DTE2780  RENAVAM: 167655191 CHASSI: 9BWCN82TX9R937649 PREFIXO:  209112 Ano/Mod: 2009 Tração:  TOCO  Transmissão:  Manual COM EQUIPAMENTO.: FACCHINI CF 1000 15 m³ (Fisico Usimeca)")</f>
      </c>
      <c r="C90" s="4" t="inlineStr">
        <is>
          <t>Vendido</t>
        </is>
      </c>
      <c r="D90" s="4" t="inlineStr">
        <is>
          <t>23</t>
        </is>
      </c>
      <c r="E90" s="5" t="inlineStr">
        <is>
          <t>26.000,00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=HYPERLINK("https://rossileiloes.com.br/lote/detalhe/3481", "084")</f>
      </c>
      <c r="B91" s="4" t="s">
        <f>=HYPERLINK("https://rossileiloes.com.br/lote/detalhe/3481", " CAMINHÃO  VW 17.250 E Placa: DTA3711 RENAVAM: 935484949 CHASSI: 9BWCN82T37R721235 PREFIXO:  207002 Ano/Mod: 2007 Tração: TRUCADO Transmissão:  COM CARROCERIA METÁLICA")</f>
      </c>
      <c r="C91" s="4" t="inlineStr">
        <is>
          <t>Vendido</t>
        </is>
      </c>
      <c r="D91" s="4" t="inlineStr">
        <is>
          <t>58</t>
        </is>
      </c>
      <c r="E91" s="5" t="inlineStr">
        <is>
          <t>43.500,00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=HYPERLINK("https://rossileiloes.com.br/lote/detalhe/3485", "085")</f>
      </c>
      <c r="B92" s="4" t="s">
        <f>=HYPERLINK("https://rossileiloes.com.br/lote/detalhe/3485", " Lote com: Caixa Estacionária Compactadora  - 20m³ - Usimeca")</f>
      </c>
      <c r="C92" s="4" t="inlineStr">
        <is>
          <t>Vendido</t>
        </is>
      </c>
      <c r="D92" s="4" t="inlineStr">
        <is>
          <t>1</t>
        </is>
      </c>
      <c r="E92" s="5" t="inlineStr">
        <is>
          <t>1.100,00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=HYPERLINK("https://rossileiloes.com.br/lote/detalhe/3484", "086")</f>
      </c>
      <c r="B93" s="4" t="s">
        <f>=HYPERLINK("https://rossileiloes.com.br/lote/detalhe/3484", " Lote com: Caixa Estacionária Compactadora - 17m³ - Usimeca")</f>
      </c>
      <c r="C93" s="4" t="inlineStr">
        <is>
          <t>Vendido</t>
        </is>
      </c>
      <c r="D93" s="4" t="inlineStr">
        <is>
          <t>1</t>
        </is>
      </c>
      <c r="E93" s="5" t="inlineStr">
        <is>
          <t>1.000,00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=HYPERLINK("https://rossileiloes.com.br/lote/detalhe/3483", "087")</f>
      </c>
      <c r="B94" s="4" t="s">
        <f>=HYPERLINK("https://rossileiloes.com.br/lote/detalhe/3483", " Lote com: Caixa Estacionária Compactadora - 20m³ - Usimeca")</f>
      </c>
      <c r="C94" s="4" t="inlineStr">
        <is>
          <t>Vendido</t>
        </is>
      </c>
      <c r="D94" s="4" t="inlineStr">
        <is>
          <t>1</t>
        </is>
      </c>
      <c r="E94" s="5" t="inlineStr">
        <is>
          <t>1.000,00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=HYPERLINK("https://rossileiloes.com.br/lote/detalhe/3486", "088")</f>
      </c>
      <c r="B95" s="4" t="s">
        <f>=HYPERLINK("https://rossileiloes.com.br/lote/detalhe/3486", " Lote com: Caixa Estacionária Compactadora  - 20m³ - Usimeca")</f>
      </c>
      <c r="C95" s="4" t="inlineStr">
        <is>
          <t>Vendido</t>
        </is>
      </c>
      <c r="D95" s="4" t="inlineStr">
        <is>
          <t>1</t>
        </is>
      </c>
      <c r="E95" s="5" t="inlineStr">
        <is>
          <t>1.000,00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=HYPERLINK("https://rossileiloes.com.br/lote/detalhe/3487", "089")</f>
      </c>
      <c r="B96" s="4" t="s">
        <f>=HYPERLINK("https://rossileiloes.com.br/lote/detalhe/3487", " Lote com: Caixa Estacionária Compactadora - 20m³ - Imavi")</f>
      </c>
      <c r="C96" s="4" t="inlineStr">
        <is>
          <t>Vendido</t>
        </is>
      </c>
      <c r="D96" s="4" t="inlineStr">
        <is>
          <t>1</t>
        </is>
      </c>
      <c r="E96" s="5" t="inlineStr">
        <is>
          <t>1.000,00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=HYPERLINK("https://rossileiloes.com.br/lote/detalhe/3482", "090")</f>
      </c>
      <c r="B97" s="4" t="s">
        <f>=HYPERLINK("https://rossileiloes.com.br/lote/detalhe/3482", " Lote com: Caixa Estacionária Compactadora  - 20m³ - Usimeca")</f>
      </c>
      <c r="C97" s="4" t="inlineStr">
        <is>
          <t>Vendido</t>
        </is>
      </c>
      <c r="D97" s="4" t="inlineStr">
        <is>
          <t>1</t>
        </is>
      </c>
      <c r="E97" s="5" t="inlineStr">
        <is>
          <t>1.000,00</t>
        </is>
      </c>
      <c r="F9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2026-06-07T07:07:15.00Z</dcterms:created>
  <dc:creator>Tellks Tecnologia</dc:creator>
  <cp:revision>0</cp:revision>
</cp:coreProperties>
</file>