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INDUSTRIAIS, VESTUÁRIO, UTENSÍLIOS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=HYPERLINK("https://rossileiloes.com.br/lote/detalhe/52927", "001")</f>
      </c>
      <c r="B11" s="4" t="s">
        <f>=HYPERLINK("https://rossileiloes.com.br/lote/detalhe/52927", "[ LANCE POR UNIDADE ] APROX. 594.010 UNIDADES DE CAPACITORES")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0,19</t>
        </is>
      </c>
      <c r="F11" s="4" t="inlineStr">
        <is>
          <t>0.01</t>
        </is>
      </c>
    </row>
    <row collapsed="false" customFormat="false" customHeight="false" hidden="false" ht="12.1" outlineLevel="0" r="12">
      <c r="A12" s="5" t="s">
        <f>=HYPERLINK("https://rossileiloes.com.br/lote/detalhe/53078", "003")</f>
      </c>
      <c r="B12" s="4" t="s">
        <f>=HYPERLINK("https://rossileiloes.com.br/lote/detalhe/53078", "Churrasqueira elétrica , gás e carvão pouco usada capacidade para 30 espeto em 30 minutos")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=HYPERLINK("https://rossileiloes.com.br/lote/detalhe/52936", "010")</f>
      </c>
      <c r="B13" s="4" t="s">
        <f>=HYPERLINK("https://rossileiloes.com.br/lote/detalhe/52936", "APROX. 5.000 PEÇAS DE ROUPAS, CALÇADOS E ACESSÓRIOS. LINHA INFANTIL  (LILICA RIPILICA, TIGOR T TIGRE, MARISOL, MALWEE, PIMPOLHO, AMORIM BABY, PAKITA, TOKE ENTRE OUTROS)")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=HYPERLINK("https://rossileiloes.com.br/lote/detalhe/52926", "011")</f>
      </c>
      <c r="B14" s="4" t="s">
        <f>=HYPERLINK("https://rossileiloes.com.br/lote/detalhe/52926", "APROX. 900 PEÇAS DE ROUPAS FEMININAS ADULTAS: CALÇAS JEANS, BERMUDAS, SHORTS, BLUSAS, VESTIDOS, BATAS ETC. DIVERSAS MARCAS CONHECIDAS.")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=HYPERLINK("https://rossileiloes.com.br/lote/detalhe/52925", "012")</f>
      </c>
      <c r="B15" s="4" t="s">
        <f>=HYPERLINK("https://rossileiloes.com.br/lote/detalhe/52925", "APROX. 316 SAPATILHAS TIPO ALPARGATAS. MARCA TOMS NA COR PRETA. NUMERAÇÕES DIVERSAS. (SEM USO)")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=HYPERLINK("https://rossileiloes.com.br/lote/detalhe/53504", "100")</f>
      </c>
      <c r="B16" s="4" t="s">
        <f>=HYPERLINK("https://rossileiloes.com.br/lote/detalhe/53504", "Ambulância IVECO Daily City 3813. Ano 2007")</f>
      </c>
      <c r="C16" s="4" t="inlineStr">
        <is>
          <t>Vendido</t>
        </is>
      </c>
      <c r="D16" s="4" t="inlineStr">
        <is>
          <t>19</t>
        </is>
      </c>
      <c r="E16" s="5" t="inlineStr">
        <is>
          <t>14.000,00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=HYPERLINK("https://rossileiloes.com.br/lote/detalhe/52922", "200")</f>
      </c>
      <c r="B17" s="4" t="s">
        <f>=HYPERLINK("https://rossileiloes.com.br/lote/detalhe/52922", " MOINHO PARA MILHO COMPLETO CAP. 450 KG/HR")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=HYPERLINK("https://rossileiloes.com.br/lote/detalhe/52923", "201")</f>
      </c>
      <c r="B18" s="4" t="s">
        <f>=HYPERLINK("https://rossileiloes.com.br/lote/detalhe/52923", " BALANÇA EMPACOTADORA")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=HYPERLINK("https://rossileiloes.com.br/lote/detalhe/52924", "202")</f>
      </c>
      <c r="B19" s="4" t="s">
        <f>=HYPERLINK("https://rossileiloes.com.br/lote/detalhe/52924", " MÁQUINA PARA FECHAR/ COLAR")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=HYPERLINK("https://rossileiloes.com.br/lote/detalhe/52928", "301")</f>
      </c>
      <c r="B20" s="4" t="s">
        <f>=HYPERLINK("https://rossileiloes.com.br/lote/detalhe/52928", "Aprox. 2.000 peças de botão liga")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=HYPERLINK("https://rossileiloes.com.br/lote/detalhe/52930", "302")</f>
      </c>
      <c r="B21" s="4" t="s">
        <f>=HYPERLINK("https://rossileiloes.com.br/lote/detalhe/52930", " 11 un. blazer masculino  marca tng tamanhos diversos (sem uso)")</f>
      </c>
      <c r="C21" s="4" t="inlineStr">
        <is>
          <t>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=HYPERLINK("https://rossileiloes.com.br/lote/detalhe/52934", "304")</f>
      </c>
      <c r="B22" s="4" t="s">
        <f>=HYPERLINK("https://rossileiloes.com.br/lote/detalhe/52934", " Sucatas de 8 ventiladores diversos e mais 53 hélices")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=HYPERLINK("https://rossileiloes.com.br/lote/detalhe/52933", "305")</f>
      </c>
      <c r="B23" s="4" t="s">
        <f>=HYPERLINK("https://rossileiloes.com.br/lote/detalhe/52933", " Sucatas de aprox. 28 liquidificadores diversos e aprox. 62 copos para liquidificador diversos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=HYPERLINK("https://rossileiloes.com.br/lote/detalhe/52932", "306")</f>
      </c>
      <c r="B24" s="4" t="s">
        <f>=HYPERLINK("https://rossileiloes.com.br/lote/detalhe/52932", " Lote com aprox. 200 shorts brancos na grade com etiquetas")</f>
      </c>
      <c r="C24" s="4" t="inlineStr">
        <is>
          <t>Vendido</t>
        </is>
      </c>
      <c r="D24" s="4" t="inlineStr">
        <is>
          <t>1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=HYPERLINK("https://rossileiloes.com.br/lote/detalhe/52935", "307")</f>
      </c>
      <c r="B25" s="4" t="s">
        <f>=HYPERLINK("https://rossileiloes.com.br/lote/detalhe/52935", " Lote com aprox. 13 antenas para TV. Marca Aquário")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=HYPERLINK("https://rossileiloes.com.br/lote/detalhe/52940", "308")</f>
      </c>
      <c r="B26" s="4" t="s">
        <f>=HYPERLINK("https://rossileiloes.com.br/lote/detalhe/52940", " Lote c/ 10 conjuntos para escritório (4 peças: lixeira, porta bloco de notas, porta canetas e porta cartão)")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=HYPERLINK("https://rossileiloes.com.br/lote/detalhe/52942", "309")</f>
      </c>
      <c r="B27" s="4" t="s">
        <f>=HYPERLINK("https://rossileiloes.com.br/lote/detalhe/52942", " Lote c/ 10 conjuntos para escritório (4 peças: lixeira, porta bloco de notas, porta canetas e porta cartão)")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=HYPERLINK("https://rossileiloes.com.br/lote/detalhe/52937", "310")</f>
      </c>
      <c r="B28" s="4" t="s">
        <f>=HYPERLINK("https://rossileiloes.com.br/lote/detalhe/52937", " Lote c/ 10 conjuntos para escritório (4 peças: lixeira, porta bloco de notas, porta canetas e porta cartão)")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=HYPERLINK("https://rossileiloes.com.br/lote/detalhe/52938", "311")</f>
      </c>
      <c r="B29" s="4" t="s">
        <f>=HYPERLINK("https://rossileiloes.com.br/lote/detalhe/52938", " Lote c/ 10 conjuntos para escritório (4 peças: lixeira, porta bloco de notas, porta canetas e porta cartão)")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=HYPERLINK("https://rossileiloes.com.br/lote/detalhe/52941", "312")</f>
      </c>
      <c r="B30" s="4" t="s">
        <f>=HYPERLINK("https://rossileiloes.com.br/lote/detalhe/52941", " Lote com aprox. 9 bóias de nível, 3 saboneteiras, 6 filtros para piscina e 9 capacetes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=HYPERLINK("https://rossileiloes.com.br/lote/detalhe/52939", "313")</f>
      </c>
      <c r="B31" s="4" t="s">
        <f>=HYPERLINK("https://rossileiloes.com.br/lote/detalhe/52939", " Lote com 9 duchas p/ misturador monocomando Worker")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=HYPERLINK("https://rossileiloes.com.br/lote/detalhe/52959", "315")</f>
      </c>
      <c r="B32" s="4" t="s">
        <f>=HYPERLINK("https://rossileiloes.com.br/lote/detalhe/52959", " Lote com aprox. 365 peças de roupas diversas femininas e gravatas diversas")</f>
      </c>
      <c r="C32" s="4" t="inlineStr">
        <is>
          <t>Vendido</t>
        </is>
      </c>
      <c r="D32" s="4" t="inlineStr">
        <is>
          <t>1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=HYPERLINK("https://rossileiloes.com.br/lote/detalhe/52958", "316")</f>
      </c>
      <c r="B33" s="4" t="s">
        <f>=HYPERLINK("https://rossileiloes.com.br/lote/detalhe/52958", " Lote com aprox. 584 peças de roupas infantis   aprox. 228 bonés/chapéus infantis   aprox. 500 faixas de cabelo")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=HYPERLINK("https://rossileiloes.com.br/lote/detalhe/53006", "319")</f>
      </c>
      <c r="B34" s="4" t="s">
        <f>=HYPERLINK("https://rossileiloes.com.br/lote/detalhe/53006", " Aprox. 500 peças de cabides em madeira emborrachado. Marca Forever 21 ")</f>
      </c>
      <c r="C34" s="4" t="inlineStr">
        <is>
          <t>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=HYPERLINK("https://rossileiloes.com.br/lote/detalhe/53005", "320")</f>
      </c>
      <c r="B35" s="4" t="s">
        <f>=HYPERLINK("https://rossileiloes.com.br/lote/detalhe/53005", " Aprox. 500 peças de cabides em madeira emborrachado. Marca Forever 21 ")</f>
      </c>
      <c r="C35" s="4" t="inlineStr">
        <is>
          <t>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=HYPERLINK("https://rossileiloes.com.br/lote/detalhe/53004", "321")</f>
      </c>
      <c r="B36" s="4" t="s">
        <f>=HYPERLINK("https://rossileiloes.com.br/lote/detalhe/53004", " Aprox. 500 peças de cabides em madeira emborrachado. Marca Forever 21 ")</f>
      </c>
      <c r="C36" s="4" t="inlineStr">
        <is>
          <t>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=HYPERLINK("https://rossileiloes.com.br/lote/detalhe/53007", "322")</f>
      </c>
      <c r="B37" s="4" t="s">
        <f>=HYPERLINK("https://rossileiloes.com.br/lote/detalhe/53007", " Aprox. 500 peças de Cabides. Marca Forever 21. Com click para calças ")</f>
      </c>
      <c r="C37" s="4" t="inlineStr">
        <is>
          <t>Vendido</t>
        </is>
      </c>
      <c r="D37" s="4" t="inlineStr">
        <is>
          <t>1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=HYPERLINK("https://rossileiloes.com.br/lote/detalhe/53008", "323")</f>
      </c>
      <c r="B38" s="4" t="s">
        <f>=HYPERLINK("https://rossileiloes.com.br/lote/detalhe/53008", " Aprox. 500 peças de cabides de ferro emborrachados. Marca Forever 21")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=HYPERLINK("https://rossileiloes.com.br/lote/detalhe/53042", "324")</f>
      </c>
      <c r="B39" s="4" t="s">
        <f>=HYPERLINK("https://rossileiloes.com.br/lote/detalhe/53042", " Lote com 38 pares de botinhas infantis e 41 pares de calçados diversos")</f>
      </c>
      <c r="C39" s="4" t="inlineStr">
        <is>
          <t>Vendido</t>
        </is>
      </c>
      <c r="D39" s="4" t="inlineStr">
        <is>
          <t>1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=HYPERLINK("https://rossileiloes.com.br/lote/detalhe/53206", "326")</f>
      </c>
      <c r="B40" s="4" t="s">
        <f>=HYPERLINK("https://rossileiloes.com.br/lote/detalhe/53206", " SUCATAS DE APROX. 27 CADEIRAS PLÁSTICAS E 1 MESA")</f>
      </c>
      <c r="C40" s="4" t="inlineStr">
        <is>
          <t>Vendido</t>
        </is>
      </c>
      <c r="D40" s="4" t="inlineStr">
        <is>
          <t>2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=HYPERLINK("https://rossileiloes.com.br/lote/detalhe/53066", "327")</f>
      </c>
      <c r="B41" s="4" t="s">
        <f>=HYPERLINK("https://rossileiloes.com.br/lote/detalhe/53066", " SUCATA DE 02 CARRINHOS DE BEBÊ VOYAGE. 02 BASES PARA CADEIRINHA E DIVERSOS ACESSÓRIOS")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=HYPERLINK("https://rossileiloes.com.br/lote/detalhe/54408", "328")</f>
      </c>
      <c r="B42" s="4" t="s">
        <f>=HYPERLINK("https://rossileiloes.com.br/lote/detalhe/54408", " 100 garrafas pec tonturinha coquetel alcólico 880 ml, validade 2021.")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=HYPERLINK("https://rossileiloes.com.br/lote/detalhe/54407", "329")</f>
      </c>
      <c r="B43" s="4" t="s">
        <f>=HYPERLINK("https://rossileiloes.com.br/lote/detalhe/54407", " 100 garrafas pec tonturinha coquetel alcólico 880 ml, validade 2021.")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=HYPERLINK("https://rossileiloes.com.br/lote/detalhe/54410", "330")</f>
      </c>
      <c r="B44" s="4" t="s">
        <f>=HYPERLINK("https://rossileiloes.com.br/lote/detalhe/54410", " 100 garrafas pec tonturinha coquetel alcólico 880 ml, validade 2021.")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=HYPERLINK("https://rossileiloes.com.br/lote/detalhe/54409", "331")</f>
      </c>
      <c r="B45" s="4" t="s">
        <f>=HYPERLINK("https://rossileiloes.com.br/lote/detalhe/54409", " Sucatas de piscinas tenda barraca e colchão inflável")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=HYPERLINK("https://rossileiloes.com.br/lote/detalhe/53021", "400")</f>
      </c>
      <c r="B46" s="4" t="s">
        <f>=HYPERLINK("https://rossileiloes.com.br/lote/detalhe/53021", " Lote de Moldes para veleiro de 30 pés e mais peças (ferragens, bancos e moldes extras)")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=HYPERLINK("https://rossileiloes.com.br/lote/detalhe/53011", "401")</f>
      </c>
      <c r="B47" s="4" t="s">
        <f>=HYPERLINK("https://rossileiloes.com.br/lote/detalhe/53011", " 05 GARFOS PARA CHURRASCO SEM USO. MODELO CABEÇA DE BOI")</f>
      </c>
      <c r="C47" s="4" t="inlineStr">
        <is>
          <t>Vendido</t>
        </is>
      </c>
      <c r="D47" s="4" t="inlineStr">
        <is>
          <t>1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=HYPERLINK("https://rossileiloes.com.br/lote/detalhe/53016", "402")</f>
      </c>
      <c r="B48" s="4" t="s">
        <f>=HYPERLINK("https://rossileiloes.com.br/lote/detalhe/53016", " 05 GARFOS PARA CHURRASCO SEM USO. MODELO CABEÇA DE BOI")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=HYPERLINK("https://rossileiloes.com.br/lote/detalhe/53019", "403")</f>
      </c>
      <c r="B49" s="4" t="s">
        <f>=HYPERLINK("https://rossileiloes.com.br/lote/detalhe/53019", " 05 GARFOS PARA CHURRASCO SEM USO. MODELO CABEÇA DE BOI")</f>
      </c>
      <c r="C49" s="4" t="inlineStr">
        <is>
          <t>Vendido</t>
        </is>
      </c>
      <c r="D49" s="4" t="inlineStr">
        <is>
          <t>1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=HYPERLINK("https://rossileiloes.com.br/lote/detalhe/53020", "404")</f>
      </c>
      <c r="B50" s="4" t="s">
        <f>=HYPERLINK("https://rossileiloes.com.br/lote/detalhe/53020", " 05 GARFOS PARA CHURRASCO SEM USO. MODELO CABEÇA DE BOI")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=HYPERLINK("https://rossileiloes.com.br/lote/detalhe/53013", "405")</f>
      </c>
      <c r="B51" s="4" t="s">
        <f>=HYPERLINK("https://rossileiloes.com.br/lote/detalhe/53013", " 05 GARFOS PARA CHURRASCO SEM USO. MODELO CABEÇA DE BOI")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=HYPERLINK("https://rossileiloes.com.br/lote/detalhe/53014", "406")</f>
      </c>
      <c r="B52" s="4" t="s">
        <f>=HYPERLINK("https://rossileiloes.com.br/lote/detalhe/53014", " 05 GARFOS PARA CHURRASCO SEM USO. MODELO CABEÇA DE BOI")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=HYPERLINK("https://rossileiloes.com.br/lote/detalhe/53015", "407")</f>
      </c>
      <c r="B53" s="4" t="s">
        <f>=HYPERLINK("https://rossileiloes.com.br/lote/detalhe/53015", " 05 GARFOS PARA CHURRASCO SEM USO. MODELO CABEÇA DE BOI")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=HYPERLINK("https://rossileiloes.com.br/lote/detalhe/53018", "408")</f>
      </c>
      <c r="B54" s="4" t="s">
        <f>=HYPERLINK("https://rossileiloes.com.br/lote/detalhe/53018", " 05 GARFOS PARA CHURRASCO SEM USO. MODELO CABEÇA DE BOI")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=HYPERLINK("https://rossileiloes.com.br/lote/detalhe/53017", "409")</f>
      </c>
      <c r="B55" s="4" t="s">
        <f>=HYPERLINK("https://rossileiloes.com.br/lote/detalhe/53017", " 05 GARFOS PARA CHURRASCO SEM USO. MODELO CABEÇA DE BOI")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=HYPERLINK("https://rossileiloes.com.br/lote/detalhe/53012", "410")</f>
      </c>
      <c r="B56" s="4" t="s">
        <f>=HYPERLINK("https://rossileiloes.com.br/lote/detalhe/53012", " 05 GARFOS PARA CHURRASCO SEM USO. MODELO CABEÇA DE BOI")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=HYPERLINK("https://rossileiloes.com.br/lote/detalhe/53022", "411")</f>
      </c>
      <c r="B57" s="4" t="s">
        <f>=HYPERLINK("https://rossileiloes.com.br/lote/detalhe/53022", " 02 AQUECEDORES CADENCE. 110V. FUNCIONANDO. (SALDO DE ESTOQUE)")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=HYPERLINK("https://rossileiloes.com.br/lote/detalhe/53025", "412")</f>
      </c>
      <c r="B58" s="4" t="s">
        <f>=HYPERLINK("https://rossileiloes.com.br/lote/detalhe/53025", " 02 AQUECEDORES CADENCE. 110V. FUNCIONANDO. (SALDO DE ESTOQUE)")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=HYPERLINK("https://rossileiloes.com.br/lote/detalhe/53033", "413")</f>
      </c>
      <c r="B59" s="4" t="s">
        <f>=HYPERLINK("https://rossileiloes.com.br/lote/detalhe/53033", " 02 AQUECEDORES CADENCE. 110V. FUNCIONANDO. (SALDO DE ESTOQUE)")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=HYPERLINK("https://rossileiloes.com.br/lote/detalhe/53023", "414")</f>
      </c>
      <c r="B60" s="4" t="s">
        <f>=HYPERLINK("https://rossileiloes.com.br/lote/detalhe/53023", " 02 AQUECEDORES MONDIAL. 110V. FUNCIONANDO. (SALDO DE ESTOQUE)")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=HYPERLINK("https://rossileiloes.com.br/lote/detalhe/53029", "415")</f>
      </c>
      <c r="B61" s="4" t="s">
        <f>=HYPERLINK("https://rossileiloes.com.br/lote/detalhe/53029", " 02 AQUECEDORES MONDIAL. 110V. FUNCIONANDO. (SALDO DE ESTOQUE)")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=HYPERLINK("https://rossileiloes.com.br/lote/detalhe/53026", "416")</f>
      </c>
      <c r="B62" s="4" t="s">
        <f>=HYPERLINK("https://rossileiloes.com.br/lote/detalhe/53026", " 02 AQUECEDORES MONDIAL. 110V. FUNCIONANDO. (SALDO DE ESTOQUE)")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=HYPERLINK("https://rossileiloes.com.br/lote/detalhe/53040", "417")</f>
      </c>
      <c r="B63" s="4" t="s">
        <f>=HYPERLINK("https://rossileiloes.com.br/lote/detalhe/53040", " 02 AQUECEDORES NILKO. 110V. FUNCIONANDO. (SALDO DE ESTOQUE)")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=HYPERLINK("https://rossileiloes.com.br/lote/detalhe/53035", "418")</f>
      </c>
      <c r="B64" s="4" t="s">
        <f>=HYPERLINK("https://rossileiloes.com.br/lote/detalhe/53035", " 02 AQUECEDORES NILKO. 110V. FUNCIONANDO. (SALDO DE ESTOQUE)")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=HYPERLINK("https://rossileiloes.com.br/lote/detalhe/53032", "419")</f>
      </c>
      <c r="B65" s="4" t="s">
        <f>=HYPERLINK("https://rossileiloes.com.br/lote/detalhe/53032", " 02 AQUECEDORES NILKO. 110V. FUNCIONANDO. (SALDO DE ESTOQUE)")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=HYPERLINK("https://rossileiloes.com.br/lote/detalhe/53036", "420")</f>
      </c>
      <c r="B66" s="4" t="s">
        <f>=HYPERLINK("https://rossileiloes.com.br/lote/detalhe/53036", " 02 AQUECEDORES NILKO. 110V. FUNCIONANDO. (SALDO DE ESTOQUE)")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=HYPERLINK("https://rossileiloes.com.br/lote/detalhe/53034", "421")</f>
      </c>
      <c r="B67" s="4" t="s">
        <f>=HYPERLINK("https://rossileiloes.com.br/lote/detalhe/53034", " 02 AQUECEDORES NILKO. 110V. FUNCIONANDO. (SALDO DE ESTOQUE)")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=HYPERLINK("https://rossileiloes.com.br/lote/detalhe/53037", "422")</f>
      </c>
      <c r="B68" s="4" t="s">
        <f>=HYPERLINK("https://rossileiloes.com.br/lote/detalhe/53037", " 02 AQUECEDORES CADENCE. 110V. FUNCIONANDO. (SALDO DE ESTOQUE)")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=HYPERLINK("https://rossileiloes.com.br/lote/detalhe/53038", "423")</f>
      </c>
      <c r="B69" s="4" t="s">
        <f>=HYPERLINK("https://rossileiloes.com.br/lote/detalhe/53038", " 02 AQUECEDORES CADENCE. 110V. FUNCIONANDO. (SALDO DE ESTOQUE)")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=HYPERLINK("https://rossileiloes.com.br/lote/detalhe/53041", "424")</f>
      </c>
      <c r="B70" s="4" t="s">
        <f>=HYPERLINK("https://rossileiloes.com.br/lote/detalhe/53041", " 02 AQUECEDORES CADENCE. 110V. FUNCIONANDO. (SALDO DE ESTOQUE)")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=HYPERLINK("https://rossileiloes.com.br/lote/detalhe/53031", "425")</f>
      </c>
      <c r="B71" s="4" t="s">
        <f>=HYPERLINK("https://rossileiloes.com.br/lote/detalhe/53031", " 02 AQUECEDORES MARTAU. 110V. FUNCIONANDO. (SALDO DE ESTOQUE)")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=HYPERLINK("https://rossileiloes.com.br/lote/detalhe/53024", "426")</f>
      </c>
      <c r="B72" s="4" t="s">
        <f>=HYPERLINK("https://rossileiloes.com.br/lote/detalhe/53024", " 02 AQUECEDORES MARTAU. 110V. FUNCIONANDO. (SALDO DE ESTOQUE)")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=HYPERLINK("https://rossileiloes.com.br/lote/detalhe/53027", "427")</f>
      </c>
      <c r="B73" s="4" t="s">
        <f>=HYPERLINK("https://rossileiloes.com.br/lote/detalhe/53027", " 02 AQUECEDORES MARTAU. 110V. FUNCIONANDO. (SALDO DE ESTOQUE)")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=HYPERLINK("https://rossileiloes.com.br/lote/detalhe/53039", "428")</f>
      </c>
      <c r="B74" s="4" t="s">
        <f>=HYPERLINK("https://rossileiloes.com.br/lote/detalhe/53039", " 02 AQUECEDORES A ÓLEO. MARCAS DIVERSAS. 110V. FUNCIONANDO.")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=HYPERLINK("https://rossileiloes.com.br/lote/detalhe/53030", "429")</f>
      </c>
      <c r="B75" s="4" t="s">
        <f>=HYPERLINK("https://rossileiloes.com.br/lote/detalhe/53030", " 02 AQUECEDORES A ÓLEO. MARCAS DIVERSAS. 110V. FUNCIONANDO.")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=HYPERLINK("https://rossileiloes.com.br/lote/detalhe/53028", "430")</f>
      </c>
      <c r="B76" s="4" t="s">
        <f>=HYPERLINK("https://rossileiloes.com.br/lote/detalhe/53028", " 02 AQUECEDORES A ÓLEO. MARCAS DIVERSAS. 110V. FUNCIONANDO.")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=HYPERLINK("https://rossileiloes.com.br/lote/detalhe/53047", "431")</f>
      </c>
      <c r="B77" s="4" t="s">
        <f>=HYPERLINK("https://rossileiloes.com.br/lote/detalhe/53047", "03 CONJUNTOS PARA CHURRASCO: MODELO CABEÇA DE BOI. 6 PETISCOS")</f>
      </c>
      <c r="C77" s="4" t="inlineStr">
        <is>
          <t>Vendido</t>
        </is>
      </c>
      <c r="D77" s="4" t="inlineStr">
        <is>
          <t>1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=HYPERLINK("https://rossileiloes.com.br/lote/detalhe/53048", "432")</f>
      </c>
      <c r="B78" s="4" t="s">
        <f>=HYPERLINK("https://rossileiloes.com.br/lote/detalhe/53048", "03 CONJUNTOS PARA CHURRASCO: MODELO CABEÇA DE BOI. 6 PETISCOS")</f>
      </c>
      <c r="C78" s="4" t="inlineStr">
        <is>
          <t>Vendido</t>
        </is>
      </c>
      <c r="D78" s="4" t="inlineStr">
        <is>
          <t>1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=HYPERLINK("https://rossileiloes.com.br/lote/detalhe/53050", "434")</f>
      </c>
      <c r="B79" s="4" t="s">
        <f>=HYPERLINK("https://rossileiloes.com.br/lote/detalhe/53050", "03 CONJUNTOS PARA CHURRASCO: MODELO CABEÇA DE BOI. 6 PETISCOS")</f>
      </c>
      <c r="C79" s="4" t="inlineStr">
        <is>
          <t>Vendido</t>
        </is>
      </c>
      <c r="D79" s="4" t="inlineStr">
        <is>
          <t>1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=HYPERLINK("https://rossileiloes.com.br/lote/detalhe/53049", "435")</f>
      </c>
      <c r="B80" s="4" t="s">
        <f>=HYPERLINK("https://rossileiloes.com.br/lote/detalhe/53049", "03 CONJUNTOS PARA CHURRASCO: MODELO CABEÇA DE BOI. 6 PETISCOS")</f>
      </c>
      <c r="C80" s="4" t="inlineStr">
        <is>
          <t>Vendido</t>
        </is>
      </c>
      <c r="D80" s="4" t="inlineStr">
        <is>
          <t>1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=HYPERLINK("https://rossileiloes.com.br/lote/detalhe/53051", "436")</f>
      </c>
      <c r="B81" s="4" t="s">
        <f>=HYPERLINK("https://rossileiloes.com.br/lote/detalhe/53051", "03 CONJUNTOS PARA CHURRASCO: MODELO CABEÇA DE BOI. 6 PETISCOS")</f>
      </c>
      <c r="C81" s="4" t="inlineStr">
        <is>
          <t>Vendido</t>
        </is>
      </c>
      <c r="D81" s="4" t="inlineStr">
        <is>
          <t>1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=HYPERLINK("https://rossileiloes.com.br/lote/detalhe/53052", "437")</f>
      </c>
      <c r="B82" s="4" t="s">
        <f>=HYPERLINK("https://rossileiloes.com.br/lote/detalhe/53052", "03 CONJUNTOS PARA CHURRASCO: MODELO CABEÇA DE BOI. 6 PETISCOS")</f>
      </c>
      <c r="C82" s="4" t="inlineStr">
        <is>
          <t>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=HYPERLINK("https://rossileiloes.com.br/lote/detalhe/53059", "438")</f>
      </c>
      <c r="B83" s="4" t="s">
        <f>=HYPERLINK("https://rossileiloes.com.br/lote/detalhe/53059", "03 CONJUNTOS PARA CHURRASCO: MODELO CABEÇA DE BOI. 6 PETISCOS")</f>
      </c>
      <c r="C83" s="4" t="inlineStr">
        <is>
          <t>Vendido</t>
        </is>
      </c>
      <c r="D83" s="4" t="inlineStr">
        <is>
          <t>1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=HYPERLINK("https://rossileiloes.com.br/lote/detalhe/53063", "439")</f>
      </c>
      <c r="B84" s="4" t="s">
        <f>=HYPERLINK("https://rossileiloes.com.br/lote/detalhe/53063", "03 CONJUNTOS PARA CHURRASCO: MODELO CABEÇA DE BOI. 6 PETISCOS")</f>
      </c>
      <c r="C84" s="4" t="inlineStr">
        <is>
          <t>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=HYPERLINK("https://rossileiloes.com.br/lote/detalhe/53053", "440")</f>
      </c>
      <c r="B85" s="4" t="s">
        <f>=HYPERLINK("https://rossileiloes.com.br/lote/detalhe/53053", "03 CONJUNTOS PARA CHURRASCO: MODELO CABEÇA DE BOI. 6 PETISCOS")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=HYPERLINK("https://rossileiloes.com.br/lote/detalhe/53058", "441")</f>
      </c>
      <c r="B86" s="4" t="s">
        <f>=HYPERLINK("https://rossileiloes.com.br/lote/detalhe/53058", " 02 GARRAS PARA CHURRASCO. MODELO GARRA DE URSO (COM 6 DENTES)")</f>
      </c>
      <c r="C86" s="4" t="inlineStr">
        <is>
          <t>Vendido</t>
        </is>
      </c>
      <c r="D86" s="4" t="inlineStr">
        <is>
          <t>1</t>
        </is>
      </c>
      <c r="E86" s="5" t="inlineStr">
        <is>
          <t>60,00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=HYPERLINK("https://rossileiloes.com.br/lote/detalhe/53056", "442")</f>
      </c>
      <c r="B87" s="4" t="s">
        <f>=HYPERLINK("https://rossileiloes.com.br/lote/detalhe/53056", " 02 GARRAS PARA CHURRASCO. MODELO GARRA DE URSO (COM 6 DENTES)")</f>
      </c>
      <c r="C87" s="4" t="inlineStr">
        <is>
          <t>Vendido</t>
        </is>
      </c>
      <c r="D87" s="4" t="inlineStr">
        <is>
          <t>1</t>
        </is>
      </c>
      <c r="E87" s="5" t="inlineStr">
        <is>
          <t>60,00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=HYPERLINK("https://rossileiloes.com.br/lote/detalhe/53062", "443")</f>
      </c>
      <c r="B88" s="4" t="s">
        <f>=HYPERLINK("https://rossileiloes.com.br/lote/detalhe/53062", " 02 GARRAS PARA CHURRASCO. MODELO GARRA DE URSO (COM 6 DENTES)")</f>
      </c>
      <c r="C88" s="4" t="inlineStr">
        <is>
          <t>Vendido</t>
        </is>
      </c>
      <c r="D88" s="4" t="inlineStr">
        <is>
          <t>1</t>
        </is>
      </c>
      <c r="E88" s="5" t="inlineStr">
        <is>
          <t>60,00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=HYPERLINK("https://rossileiloes.com.br/lote/detalhe/53055", "444")</f>
      </c>
      <c r="B89" s="4" t="s">
        <f>=HYPERLINK("https://rossileiloes.com.br/lote/detalhe/53055", " 02 GARRAS PARA CHURRASCO. MODELO GARRA DE URSO (COM 6 DENTES)")</f>
      </c>
      <c r="C89" s="4" t="inlineStr">
        <is>
          <t>Vendido</t>
        </is>
      </c>
      <c r="D89" s="4" t="inlineStr">
        <is>
          <t>1</t>
        </is>
      </c>
      <c r="E89" s="5" t="inlineStr">
        <is>
          <t>60,00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=HYPERLINK("https://rossileiloes.com.br/lote/detalhe/53064", "445")</f>
      </c>
      <c r="B90" s="4" t="s">
        <f>=HYPERLINK("https://rossileiloes.com.br/lote/detalhe/53064", " 02 GARRAS PARA CHURRASCO. MODELO GARRA DE URSO (COM 6 DENTES)")</f>
      </c>
      <c r="C90" s="4" t="inlineStr">
        <is>
          <t>Vendido</t>
        </is>
      </c>
      <c r="D90" s="4" t="inlineStr">
        <is>
          <t>1</t>
        </is>
      </c>
      <c r="E90" s="5" t="inlineStr">
        <is>
          <t>60,00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=HYPERLINK("https://rossileiloes.com.br/lote/detalhe/53065", "446")</f>
      </c>
      <c r="B91" s="4" t="s">
        <f>=HYPERLINK("https://rossileiloes.com.br/lote/detalhe/53065", " 02 GARRAS PARA CHURRASCO. MODELO GARRA DE URSO (COM 6 DENTES)")</f>
      </c>
      <c r="C91" s="4" t="inlineStr">
        <is>
          <t>Vendido</t>
        </is>
      </c>
      <c r="D91" s="4" t="inlineStr">
        <is>
          <t>1</t>
        </is>
      </c>
      <c r="E91" s="5" t="inlineStr">
        <is>
          <t>60,00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=HYPERLINK("https://rossileiloes.com.br/lote/detalhe/53061", "447")</f>
      </c>
      <c r="B92" s="4" t="s">
        <f>=HYPERLINK("https://rossileiloes.com.br/lote/detalhe/53061", "03 CONJUNTOS PARA CHURRASCO: MODELO CABEÇA DE BOI. 6 PETISCOS")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=HYPERLINK("https://rossileiloes.com.br/lote/detalhe/53054", "448")</f>
      </c>
      <c r="B93" s="4" t="s">
        <f>=HYPERLINK("https://rossileiloes.com.br/lote/detalhe/53054", "03 CONJUNTOS PARA CHURRASCO: MODELO CABEÇA DE BOI. 6 PETISCOS")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=HYPERLINK("https://rossileiloes.com.br/lote/detalhe/53060", "449")</f>
      </c>
      <c r="B94" s="4" t="s">
        <f>=HYPERLINK("https://rossileiloes.com.br/lote/detalhe/53060", " 02 GARRAS PARA CHURRASCO. MODELO GARRA DE URSO (COM 6 DENTES)")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=HYPERLINK("https://rossileiloes.com.br/lote/detalhe/53057", "450")</f>
      </c>
      <c r="B95" s="4" t="s">
        <f>=HYPERLINK("https://rossileiloes.com.br/lote/detalhe/53057", " 02 GARRAS PARA CHURRASCO. MODELO GARRA DE URSO (COM 6 DENTES)")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=HYPERLINK("https://rossileiloes.com.br/lote/detalhe/53073", "452")</f>
      </c>
      <c r="B96" s="4" t="s">
        <f>=HYPERLINK("https://rossileiloes.com.br/lote/detalhe/53073", " 1 Aquecedor de água  a gás  (Junker ) Bosch 13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=HYPERLINK("https://rossileiloes.com.br/lote/detalhe/53076", "453")</f>
      </c>
      <c r="B97" s="4" t="s">
        <f>=HYPERLINK("https://rossileiloes.com.br/lote/detalhe/53076", " 1 Aquecedor de água  a gás  (Junker ) Bosch 13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=HYPERLINK("https://rossileiloes.com.br/lote/detalhe/53067", "454")</f>
      </c>
      <c r="B98" s="4" t="s">
        <f>=HYPERLINK("https://rossileiloes.com.br/lote/detalhe/53067", " 1 Aquecedor de água  a gás  (Junker ) Bosch 13 litros")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=HYPERLINK("https://rossileiloes.com.br/lote/detalhe/53069", "455")</f>
      </c>
      <c r="B99" s="4" t="s">
        <f>=HYPERLINK("https://rossileiloes.com.br/lote/detalhe/53069", " 1 Aquecedor de água a gás marca Bosch 21.5 litros")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=HYPERLINK("https://rossileiloes.com.br/lote/detalhe/53071", "456")</f>
      </c>
      <c r="B100" s="4" t="s">
        <f>=HYPERLINK("https://rossileiloes.com.br/lote/detalhe/53071", " 1 Aquecedor de água a gás marca Bosch 21.5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=HYPERLINK("https://rossileiloes.com.br/lote/detalhe/53074", "457")</f>
      </c>
      <c r="B101" s="4" t="s">
        <f>=HYPERLINK("https://rossileiloes.com.br/lote/detalhe/53074", " 1 Aquecedor de água a gás marca Bosch 21.5 litros")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=HYPERLINK("https://rossileiloes.com.br/lote/detalhe/53072", "458")</f>
      </c>
      <c r="B102" s="4" t="s">
        <f>=HYPERLINK("https://rossileiloes.com.br/lote/detalhe/53072", " 1 Aquecedor de água a gás marca Bosch 21.5 litros")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=HYPERLINK("https://rossileiloes.com.br/lote/detalhe/53068", "459")</f>
      </c>
      <c r="B103" s="4" t="s">
        <f>=HYPERLINK("https://rossileiloes.com.br/lote/detalhe/53068", " 1 Aquecedor de água a gás(Junker )  Bosch 16 litros")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=HYPERLINK("https://rossileiloes.com.br/lote/detalhe/53075", "460")</f>
      </c>
      <c r="B104" s="4" t="s">
        <f>=HYPERLINK("https://rossileiloes.com.br/lote/detalhe/53075", " 1 Aquecedor de água a gás(Junker )  Bosch 16 litros")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=HYPERLINK("https://rossileiloes.com.br/lote/detalhe/53077", "461")</f>
      </c>
      <c r="B105" s="4" t="s">
        <f>=HYPERLINK("https://rossileiloes.com.br/lote/detalhe/53077", " 1 Aquecedor de água a gás(Junker )  Bosch 16 litros")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=HYPERLINK("https://rossileiloes.com.br/lote/detalhe/53070", "462")</f>
      </c>
      <c r="B106" s="4" t="s">
        <f>=HYPERLINK("https://rossileiloes.com.br/lote/detalhe/53070", " 1 Aquecedor de água a gás(Junker )  Bosch 16 litros")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=HYPERLINK("https://rossileiloes.com.br/lote/detalhe/53343", "463")</f>
      </c>
      <c r="B107" s="4" t="s">
        <f>=HYPERLINK("https://rossileiloes.com.br/lote/detalhe/53343", " 02 vending machines. Para reparos")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=HYPERLINK("https://rossileiloes.com.br/lote/detalhe/54394", "464")</f>
      </c>
      <c r="B108" s="4" t="s">
        <f>=HYPERLINK("https://rossileiloes.com.br/lote/detalhe/54394", "Aprox. 20 plafons embutir de led. Marca Taschibra. Funcionando")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=HYPERLINK("https://rossileiloes.com.br/lote/detalhe/53350", "465")</f>
      </c>
      <c r="B109" s="4" t="s">
        <f>=HYPERLINK("https://rossileiloes.com.br/lote/detalhe/53350", "TURBINA WEG")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2.900,00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=HYPERLINK("https://rossileiloes.com.br/lote/detalhe/53354", "466")</f>
      </c>
      <c r="B110" s="4" t="s">
        <f>=HYPERLINK("https://rossileiloes.com.br/lote/detalhe/53354", "  Aprox. 10 luminarias de emergência. 30 leds cada. 2.5W")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=HYPERLINK("https://rossileiloes.com.br/lote/detalhe/53342", "467")</f>
      </c>
      <c r="B111" s="4" t="s">
        <f>=HYPERLINK("https://rossileiloes.com.br/lote/detalhe/53342", "  Aprox. 10 luminarias de emergência. 30 leds cada. 2.5W")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=HYPERLINK("https://rossileiloes.com.br/lote/detalhe/53344", "468")</f>
      </c>
      <c r="B112" s="4" t="s">
        <f>=HYPERLINK("https://rossileiloes.com.br/lote/detalhe/53344", "  Aprox. 10 luminarias de emergência. 30 leds cada. 2.5W")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=HYPERLINK("https://rossileiloes.com.br/lote/detalhe/53349", "469")</f>
      </c>
      <c r="B113" s="4" t="s">
        <f>=HYPERLINK("https://rossileiloes.com.br/lote/detalhe/53349", "  Aprox. 10 luminarias de emergência. 30 leds cada. 2.5W")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=HYPERLINK("https://rossileiloes.com.br/lote/detalhe/53353", "470")</f>
      </c>
      <c r="B114" s="4" t="s">
        <f>=HYPERLINK("https://rossileiloes.com.br/lote/detalhe/53353", "  Aprox. 10 luminarias de emergência. 30 leds cada. 2.5W")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=HYPERLINK("https://rossileiloes.com.br/lote/detalhe/53358", "471")</f>
      </c>
      <c r="B115" s="4" t="s">
        <f>=HYPERLINK("https://rossileiloes.com.br/lote/detalhe/53358", " 12 TV's. Com defeito.")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=HYPERLINK("https://rossileiloes.com.br/lote/detalhe/53355", "472")</f>
      </c>
      <c r="B116" s="4" t="s">
        <f>=HYPERLINK("https://rossileiloes.com.br/lote/detalhe/53355", " Aprox. 20 un.  de sucata de notebooks e peças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=HYPERLINK("https://rossileiloes.com.br/lote/detalhe/53347", "473")</f>
      </c>
      <c r="B117" s="4" t="s">
        <f>=HYPERLINK("https://rossileiloes.com.br/lote/detalhe/53347", " Aprox. 20 unidades de:  rádios de carro, de mão, frentes de rádio, auto falantes e caixas de som, não testados")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=HYPERLINK("https://rossileiloes.com.br/lote/detalhe/53366", "474")</f>
      </c>
      <c r="B118" s="4" t="s">
        <f>=HYPERLINK("https://rossileiloes.com.br/lote/detalhe/53366", " Aprox. 10 luminarias solares. Marca Eco Force")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=HYPERLINK("https://rossileiloes.com.br/lote/detalhe/53360", "475")</f>
      </c>
      <c r="B119" s="4" t="s">
        <f>=HYPERLINK("https://rossileiloes.com.br/lote/detalhe/53360", " Aprox. 15 itens de ferramentas: peças, partes, tripé skill, cortador de pisos, maletas, partes de maletas etc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=HYPERLINK("https://rossileiloes.com.br/lote/detalhe/53348", "476")</f>
      </c>
      <c r="B120" s="4" t="s">
        <f>=HYPERLINK("https://rossileiloes.com.br/lote/detalhe/53348", " Desbobinadeira de chapa com caixa de redução")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=HYPERLINK("https://rossileiloes.com.br/lote/detalhe/53365", "477")</f>
      </c>
      <c r="B121" s="4" t="s">
        <f>=HYPERLINK("https://rossileiloes.com.br/lote/detalhe/53365", " Conjunto de: vaso sanitário, caixa acoplada e pia de sobrepor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=HYPERLINK("https://rossileiloes.com.br/lote/detalhe/53362", "478")</f>
      </c>
      <c r="B122" s="4" t="s">
        <f>=HYPERLINK("https://rossileiloes.com.br/lote/detalhe/53362", " Conjunto de: vaso sanitário, caixa acoplada e pia de sobrepor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=HYPERLINK("https://rossileiloes.com.br/lote/detalhe/53364", "479")</f>
      </c>
      <c r="B123" s="4" t="s">
        <f>=HYPERLINK("https://rossileiloes.com.br/lote/detalhe/53364", " Maquina de café. Marca Delonghy. Capuccino e Espresso")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=HYPERLINK("https://rossileiloes.com.br/lote/detalhe/53357", "480")</f>
      </c>
      <c r="B124" s="4" t="s">
        <f>=HYPERLINK("https://rossileiloes.com.br/lote/detalhe/53357", " Moinho triturador de cobre e mesa garimpadora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16.500,00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=HYPERLINK("https://rossileiloes.com.br/lote/detalhe/53351", "481")</f>
      </c>
      <c r="B125" s="4" t="s">
        <f>=HYPERLINK("https://rossileiloes.com.br/lote/detalhe/53351", " Injetora de poliuretano. Para reparo")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=HYPERLINK("https://rossileiloes.com.br/lote/detalhe/53345", "482")</f>
      </c>
      <c r="B126" s="4" t="s">
        <f>=HYPERLINK("https://rossileiloes.com.br/lote/detalhe/53345", " Batedeira industrial sem tacho e sem acessórios. Para reparo")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=HYPERLINK("https://rossileiloes.com.br/lote/detalhe/53352", "483")</f>
      </c>
      <c r="B127" s="4" t="s">
        <f>=HYPERLINK("https://rossileiloes.com.br/lote/detalhe/53352", " 02 calandras elétricas")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=HYPERLINK("https://rossileiloes.com.br/lote/detalhe/53356", "484")</f>
      </c>
      <c r="B128" s="4" t="s">
        <f>=HYPERLINK("https://rossileiloes.com.br/lote/detalhe/53356", " Aprox. 40 placas de gelo artificial reutilizável de tamanhos variados")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=HYPERLINK("https://rossileiloes.com.br/lote/detalhe/53363", "485")</f>
      </c>
      <c r="B129" s="4" t="s">
        <f>=HYPERLINK("https://rossileiloes.com.br/lote/detalhe/53363", " 04 caixas dágua plástica com tampa.")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=HYPERLINK("https://rossileiloes.com.br/lote/detalhe/53359", "486")</f>
      </c>
      <c r="B130" s="4" t="s">
        <f>=HYPERLINK("https://rossileiloes.com.br/lote/detalhe/53359", " Carrinho, cadeirinha, máquina infantil e aprx. 30 calças jeans infantis")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=HYPERLINK("https://rossileiloes.com.br/lote/detalhe/53346", "487")</f>
      </c>
      <c r="B131" s="4" t="s">
        <f>=HYPERLINK("https://rossileiloes.com.br/lote/detalhe/53346", " tripé bosch, cortador de pisos irwin, e aprox. 13 ferramentas e materiais sortidos")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=HYPERLINK("https://rossileiloes.com.br/lote/detalhe/53361", "488")</f>
      </c>
      <c r="B132" s="4" t="s">
        <f>=HYPERLINK("https://rossileiloes.com.br/lote/detalhe/53361", " sucata de forno elétrico e fatiadora de pães")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=HYPERLINK("https://rossileiloes.com.br/lote/detalhe/53468", "489")</f>
      </c>
      <c r="B133" s="4" t="s">
        <f>=HYPERLINK("https://rossileiloes.com.br/lote/detalhe/53468", "Serra copo e trena. Possui avaria")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=HYPERLINK("https://rossileiloes.com.br/lote/detalhe/55052", "490")</f>
      </c>
      <c r="B134" s="4" t="s">
        <f>=HYPERLINK("https://rossileiloes.com.br/lote/detalhe/55052", " Réplica artesanal em madeira de Moto Harley. 40 cm.")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=HYPERLINK("https://rossileiloes.com.br/lote/detalhe/55051", "491")</f>
      </c>
      <c r="B135" s="4" t="s">
        <f>=HYPERLINK("https://rossileiloes.com.br/lote/detalhe/55051", " Réplica artesanal em madeira de Moto Indian 1941. 40 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=HYPERLINK("https://rossileiloes.com.br/lote/detalhe/55054", "492")</f>
      </c>
      <c r="B136" s="4" t="s">
        <f>=HYPERLINK("https://rossileiloes.com.br/lote/detalhe/55054", " TV  Samsung 55" (sem uso). Com tela quebrada. Com acessórios.")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=HYPERLINK("https://rossileiloes.com.br/lote/detalhe/55053", "493")</f>
      </c>
      <c r="B137" s="4" t="s">
        <f>=HYPERLINK("https://rossileiloes.com.br/lote/detalhe/55053", " TV  Samsung 55" (sem uso). Com defeito na tela. Com acessórios.")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=HYPERLINK("https://rossileiloes.com.br/lote/detalhe/55058", "494")</f>
      </c>
      <c r="B138" s="4" t="s">
        <f>=HYPERLINK("https://rossileiloes.com.br/lote/detalhe/55058", " 02 unidades de Máquina Lavadora e Centrífuga Industrial")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=HYPERLINK("https://rossileiloes.com.br/lote/detalhe/55055", "495")</f>
      </c>
      <c r="B139" s="4" t="s">
        <f>=HYPERLINK("https://rossileiloes.com.br/lote/detalhe/55055", " Cadeira elétrica antiga. Funcionando.")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=HYPERLINK("https://rossileiloes.com.br/lote/detalhe/55057", "496")</f>
      </c>
      <c r="B140" s="4" t="s">
        <f>=HYPERLINK("https://rossileiloes.com.br/lote/detalhe/55057", " 02 unidades de controlador de nível para sólidos")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=HYPERLINK("https://rossileiloes.com.br/lote/detalhe/55056", "497")</f>
      </c>
      <c r="B141" s="4" t="s">
        <f>=HYPERLINK("https://rossileiloes.com.br/lote/detalhe/55056", " Estufa Esterilizadora")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=HYPERLINK("https://rossileiloes.com.br/lote/detalhe/52960", "602")</f>
      </c>
      <c r="B142" s="4" t="s">
        <f>=HYPERLINK("https://rossileiloes.com.br/lote/detalhe/52960", " Geladeira Climax. Década de 60. 110 volts. Funcionando")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=HYPERLINK("https://rossileiloes.com.br/lote/detalhe/52964", "603")</f>
      </c>
      <c r="B143" s="4" t="s">
        <f>=HYPERLINK("https://rossileiloes.com.br/lote/detalhe/52964", " Capacete original da FAB . Utilizado em caças Mirage 2000. Necessita de restauração. Possui viseira escura e a máscara de oxigênio")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2.300,00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=HYPERLINK("https://rossileiloes.com.br/lote/detalhe/52966", "604")</f>
      </c>
      <c r="B144" s="4" t="s">
        <f>=HYPERLINK("https://rossileiloes.com.br/lote/detalhe/52966", " Máquina de café expresso Astória com moinho. Sem porta filtros e bandeja")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1.600,00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=HYPERLINK("https://rossileiloes.com.br/lote/detalhe/52967", "605")</f>
      </c>
      <c r="B145" s="4" t="s">
        <f>=HYPERLINK("https://rossileiloes.com.br/lote/detalhe/52967", " Máquina de café expresso Astória com moinho. Sem porta filtros e bandeja")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1.600,00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=HYPERLINK("https://rossileiloes.com.br/lote/detalhe/52962", "608")</f>
      </c>
      <c r="B146" s="4" t="s">
        <f>=HYPERLINK("https://rossileiloes.com.br/lote/detalhe/52962", " Bomba de alto vácuo HF 55 CFM. Trifásico")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2.100,00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=HYPERLINK("https://rossileiloes.com.br/lote/detalhe/52968", "609")</f>
      </c>
      <c r="B147" s="4" t="s">
        <f>=HYPERLINK("https://rossileiloes.com.br/lote/detalhe/52968", " Bomba de alto vácuo HF 55 CFM. Trifásico")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2.100,00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=HYPERLINK("https://rossileiloes.com.br/lote/detalhe/52963", "610")</f>
      </c>
      <c r="B148" s="4" t="s">
        <f>=HYPERLINK("https://rossileiloes.com.br/lote/detalhe/52963", " Bomba de alto vácuo. Duplo estágio HF 110 CFM. Trifásico. Com reservatório")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4.100,00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=HYPERLINK("https://rossileiloes.com.br/lote/detalhe/52961", "611")</f>
      </c>
      <c r="B149" s="4" t="s">
        <f>=HYPERLINK("https://rossileiloes.com.br/lote/detalhe/52961", " Cabine para camionete D 20")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1.800,00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=HYPERLINK("https://rossileiloes.com.br/lote/detalhe/52965", "612")</f>
      </c>
      <c r="B150" s="4" t="s">
        <f>=HYPERLINK("https://rossileiloes.com.br/lote/detalhe/52965", " Maca de alumínio. Stimed. Com regulagens")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=HYPERLINK("https://rossileiloes.com.br/lote/detalhe/52970", "613")</f>
      </c>
      <c r="B151" s="4" t="s">
        <f>=HYPERLINK("https://rossileiloes.com.br/lote/detalhe/52970", " Máquina de Vácuo. Forming")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=HYPERLINK("https://rossileiloes.com.br/lote/detalhe/52969", "615")</f>
      </c>
      <c r="B152" s="4" t="s">
        <f>=HYPERLINK("https://rossileiloes.com.br/lote/detalhe/52969", " Escrivaninha antiga em Jacarandá. Maciço da Bahia")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750,00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=HYPERLINK("https://rossileiloes.com.br/lote/detalhe/52973", "617")</f>
      </c>
      <c r="B153" s="4" t="s">
        <f>=HYPERLINK("https://rossileiloes.com.br/lote/detalhe/52973", " Cortador de asfalto/concreto Petrotec a gasolina. Faltando peças")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=HYPERLINK("https://rossileiloes.com.br/lote/detalhe/52971", "619")</f>
      </c>
      <c r="B154" s="4" t="s">
        <f>=HYPERLINK("https://rossileiloes.com.br/lote/detalhe/52971", " Capota F1000")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=HYPERLINK("https://rossileiloes.com.br/lote/detalhe/52972", "620")</f>
      </c>
      <c r="B155" s="4" t="s">
        <f>=HYPERLINK("https://rossileiloes.com.br/lote/detalhe/52972", " Peugeot Partner. Ano 99 a gasolina")</f>
      </c>
      <c r="C155" s="4" t="inlineStr">
        <is>
          <t>Não vendido</t>
        </is>
      </c>
      <c r="D155" s="4" t="inlineStr">
        <is>
          <t>3</t>
        </is>
      </c>
      <c r="E155" s="5" t="inlineStr">
        <is>
          <t>4.800,00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=HYPERLINK("https://rossileiloes.com.br/lote/detalhe/52974", "621")</f>
      </c>
      <c r="B156" s="4" t="s">
        <f>=HYPERLINK("https://rossileiloes.com.br/lote/detalhe/52974", " Pista fria")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=HYPERLINK("https://rossileiloes.com.br/lote/detalhe/52976", "625")</f>
      </c>
      <c r="B157" s="4" t="s">
        <f>=HYPERLINK("https://rossileiloes.com.br/lote/detalhe/52976", " Gerador de energia a gasolina. Funcionando")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=HYPERLINK("https://rossileiloes.com.br/lote/detalhe/52977", "626")</f>
      </c>
      <c r="B158" s="4" t="s">
        <f>=HYPERLINK("https://rossileiloes.com.br/lote/detalhe/52977", " Máquina de café expresso FunKitchen. Não está funcionando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=HYPERLINK("https://rossileiloes.com.br/lote/detalhe/52975", "627")</f>
      </c>
      <c r="B159" s="4" t="s">
        <f>=HYPERLINK("https://rossileiloes.com.br/lote/detalhe/52975", " Guincho tipo girafa para 3 toneladas")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=HYPERLINK("https://rossileiloes.com.br/lote/detalhe/52985", "631")</f>
      </c>
      <c r="B160" s="4" t="s">
        <f>=HYPERLINK("https://rossileiloes.com.br/lote/detalhe/52985", " 3 fritadeiras, sendo 2 elétricas e 1 a gás")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=HYPERLINK("https://rossileiloes.com.br/lote/detalhe/52987", "632")</f>
      </c>
      <c r="B161" s="4" t="s">
        <f>=HYPERLINK("https://rossileiloes.com.br/lote/detalhe/52987", " Gramofone. Réplica com aproximadamente 29 discos antigos de 78 rotações")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=HYPERLINK("https://rossileiloes.com.br/lote/detalhe/52986", "633")</f>
      </c>
      <c r="B162" s="4" t="s">
        <f>=HYPERLINK("https://rossileiloes.com.br/lote/detalhe/52986", " Jogo de 04 rodas originais D20. Aro 15"")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=HYPERLINK("https://rossileiloes.com.br/lote/detalhe/52988", "635")</f>
      </c>
      <c r="B163" s="4" t="s">
        <f>=HYPERLINK("https://rossileiloes.com.br/lote/detalhe/52988", " Cervejeira Hussman (pequena).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=HYPERLINK("https://rossileiloes.com.br/lote/detalhe/52989", "636")</f>
      </c>
      <c r="B164" s="4" t="s">
        <f>=HYPERLINK("https://rossileiloes.com.br/lote/detalhe/52989", " Máquina de café expresso Saeco 220 volts. Funcionando")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=HYPERLINK("https://rossileiloes.com.br/lote/detalhe/52990", "637")</f>
      </c>
      <c r="B165" s="4" t="s">
        <f>=HYPERLINK("https://rossileiloes.com.br/lote/detalhe/52990", " Gerador de energia a gasolina")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=HYPERLINK("https://rossileiloes.com.br/lote/detalhe/52991", "638")</f>
      </c>
      <c r="B166" s="4" t="s">
        <f>=HYPERLINK("https://rossileiloes.com.br/lote/detalhe/52991", " Frigobar década de 40 restaurado transformado em cervejeira, com controlador digital. 110 volts. Funcionando")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=HYPERLINK("https://rossileiloes.com.br/lote/detalhe/52992", "639")</f>
      </c>
      <c r="B167" s="4" t="s">
        <f>=HYPERLINK("https://rossileiloes.com.br/lote/detalhe/52992", " 2 portas de F1000")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=HYPERLINK("https://rossileiloes.com.br/lote/detalhe/52983", "641")</f>
      </c>
      <c r="B168" s="4" t="s">
        <f>=HYPERLINK("https://rossileiloes.com.br/lote/detalhe/52983", " 04 máquinas de lavar roupas")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=HYPERLINK("https://rossileiloes.com.br/lote/detalhe/52984", "642")</f>
      </c>
      <c r="B169" s="4" t="s">
        <f>=HYPERLINK("https://rossileiloes.com.br/lote/detalhe/52984", " Câmara fria. 220 volts. Funcionando")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1.750,00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=HYPERLINK("https://rossileiloes.com.br/lote/detalhe/52982", "645")</f>
      </c>
      <c r="B170" s="4" t="s">
        <f>=HYPERLINK("https://rossileiloes.com.br/lote/detalhe/52982", " Fuscão 1.500. Ano 71")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2.800,00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=HYPERLINK("https://rossileiloes.com.br/lote/detalhe/52978", "647")</f>
      </c>
      <c r="B171" s="4" t="s">
        <f>=HYPERLINK("https://rossileiloes.com.br/lote/detalhe/52978", " Cabine de F1.000 Ano 86 reformada")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=HYPERLINK("https://rossileiloes.com.br/lote/detalhe/52980", "650")</f>
      </c>
      <c r="B172" s="4" t="s">
        <f>=HYPERLINK("https://rossileiloes.com.br/lote/detalhe/52980", " Motor estacionário Honda 6.5 Hp")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=HYPERLINK("https://rossileiloes.com.br/lote/detalhe/52979", "651")</f>
      </c>
      <c r="B173" s="4" t="s">
        <f>=HYPERLINK("https://rossileiloes.com.br/lote/detalhe/52979", " Câmara fria com controlador digital. Funcionando")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2.150,00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=HYPERLINK("https://rossileiloes.com.br/lote/detalhe/52981", "653")</f>
      </c>
      <c r="B174" s="4" t="s">
        <f>=HYPERLINK("https://rossileiloes.com.br/lote/detalhe/52981", " Mini Buggy Fapinha. Motor 4 tempos. Funcionando. 1  pneu furado")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1.750,00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=HYPERLINK("https://rossileiloes.com.br/lote/detalhe/52993", "654")</f>
      </c>
      <c r="B175" s="4" t="s">
        <f>=HYPERLINK("https://rossileiloes.com.br/lote/detalhe/52993", " Balcão aço vitrine")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=HYPERLINK("https://rossileiloes.com.br/lote/detalhe/52994", "656")</f>
      </c>
      <c r="B176" s="4" t="s">
        <f>=HYPERLINK("https://rossileiloes.com.br/lote/detalhe/52994", " Aspirador de pó industrial")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=HYPERLINK("https://rossileiloes.com.br/lote/detalhe/52995", "658")</f>
      </c>
      <c r="B177" s="4" t="s">
        <f>=HYPERLINK("https://rossileiloes.com.br/lote/detalhe/52995", " Cancela de portaria com pistão hidráulico sem testes")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1.200,00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=HYPERLINK("https://rossileiloes.com.br/lote/detalhe/52996", "660")</f>
      </c>
      <c r="B178" s="4" t="s">
        <f>=HYPERLINK("https://rossileiloes.com.br/lote/detalhe/52996", " Adega de vinhos com compressor. Funcionando")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=HYPERLINK("https://rossileiloes.com.br/lote/detalhe/52997", "661")</f>
      </c>
      <c r="B179" s="4" t="s">
        <f>=HYPERLINK("https://rossileiloes.com.br/lote/detalhe/52997", " Lote contendo 2 fornos microondas e 1 forno elétrico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=HYPERLINK("https://rossileiloes.com.br/lote/detalhe/52998", "663")</f>
      </c>
      <c r="B180" s="4" t="s">
        <f>=HYPERLINK("https://rossileiloes.com.br/lote/detalhe/52998", " 8 postes em ferro fundido do inicio do século XX da fundação da cidade de São Carlos")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3.100,00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=HYPERLINK("https://rossileiloes.com.br/lote/detalhe/52999", "664")</f>
      </c>
      <c r="B181" s="4" t="s">
        <f>=HYPERLINK("https://rossileiloes.com.br/lote/detalhe/52999", " Câmara fria. 4 portas. em aço inox. Não está funcionando")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=HYPERLINK("https://rossileiloes.com.br/lote/detalhe/53000", "666")</f>
      </c>
      <c r="B182" s="4" t="s">
        <f>=HYPERLINK("https://rossileiloes.com.br/lote/detalhe/53000",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=HYPERLINK("https://rossileiloes.com.br/lote/detalhe/53001", "670")</f>
      </c>
      <c r="B183" s="4" t="s">
        <f>=HYPERLINK("https://rossileiloes.com.br/lote/detalhe/53001", " 02 Geladeiras frigidare antigas")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350,00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=HYPERLINK("https://rossileiloes.com.br/lote/detalhe/53002", "671")</f>
      </c>
      <c r="B184" s="4" t="s">
        <f>=HYPERLINK("https://rossileiloes.com.br/lote/detalhe/53002", " Lote cotendo 2 bancadas de 6 metros metalon. Tampos deteriorados")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=HYPERLINK("https://rossileiloes.com.br/lote/detalhe/53003", "702")</f>
      </c>
      <c r="B185" s="4" t="s">
        <f>=HYPERLINK("https://rossileiloes.com.br/lote/detalhe/53003", "04 Formas para fazer piso de concreto sextavado, 4 formas contendo três partes, 30cmx30cmx8cm")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=HYPERLINK("https://rossileiloes.com.br/lote/detalhe/52931", "703")</f>
      </c>
      <c r="B186" s="4" t="s">
        <f>=HYPERLINK("https://rossileiloes.com.br/lote/detalhe/52931", "Aprox. 100 metros de Arame farpado Elefante")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=HYPERLINK("https://rossileiloes.com.br/lote/detalhe/53044", "801")</f>
      </c>
      <c r="B187" s="4" t="s">
        <f>=HYPERLINK("https://rossileiloes.com.br/lote/detalhe/53044", " Lotes de acoplamentos sendo: Composto por: 02 acoplamento elástico de garras 168 e 01 acoplamento elástico de garras 194 todos da marca Acionac, 02 acoplamento de grade 5F e 01 tampa para acoplamento 8F todos da marca Falk")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=HYPERLINK("https://rossileiloes.com.br/lote/detalhe/53045", "802")</f>
      </c>
      <c r="B188" s="4" t="s">
        <f>=HYPERLINK("https://rossileiloes.com.br/lote/detalhe/53045", " 08 Válvulas Manifolds da marca Triunion todas Flange X Flange 3 Vias 6500psi Aço Inox  5/8 pol. (SEM USO)")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1.600,00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=HYPERLINK("https://rossileiloes.com.br/lote/detalhe/53046", "803")</f>
      </c>
      <c r="B189" s="4" t="s">
        <f>=HYPERLINK("https://rossileiloes.com.br/lote/detalhe/53046", " 02 VÁLVULAS REGULADORAS DE PRESSÃO  1098 EGR FISCHER. 4 pol.")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=HYPERLINK("https://rossileiloes.com.br/lote/detalhe/52929", "901")</f>
      </c>
      <c r="B190" s="4" t="s">
        <f>=HYPERLINK("https://rossileiloes.com.br/lote/detalhe/52929", "Aprox. 20 Tambores contendo Ferro Dextrano 10% (aprox. 600,00 kg)")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=HYPERLINK("https://rossileiloes.com.br/lote/detalhe/52949", "1001")</f>
      </c>
      <c r="B191" s="4" t="s">
        <f>=HYPERLINK("https://rossileiloes.com.br/lote/detalhe/52949", "Linha de banhos para Tratamento de superfície. Composta por 25 tanques, centrífuga 30KG, Retificador 12VCC e Torre. SEM USO.")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=HYPERLINK("https://rossileiloes.com.br/lote/detalhe/52950", "1002")</f>
      </c>
      <c r="B192" s="4" t="s">
        <f>=HYPERLINK("https://rossileiloes.com.br/lote/detalhe/52950", "Câmara climática para medições de equipamentos e produtos industriais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45.000,00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=HYPERLINK("https://rossileiloes.com.br/lote/detalhe/52945", "1101")</f>
      </c>
      <c r="B193" s="4" t="s">
        <f>=HYPERLINK("https://rossileiloes.com.br/lote/detalhe/52945", " APROX. 2 TON DE DISCOS DE AÇO 1045 E 136 NÃO ESPECIFICADO. (LANCE POR QUILO)")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2,00</t>
        </is>
      </c>
      <c r="F193" s="4" t="inlineStr">
        <is>
          <t>0.05</t>
        </is>
      </c>
    </row>
    <row collapsed="false" customFormat="false" customHeight="false" hidden="false" ht="12.1" outlineLevel="0" r="194">
      <c r="A194" s="5" t="s">
        <f>=HYPERLINK("https://rossileiloes.com.br/lote/detalhe/52946", "1102")</f>
      </c>
      <c r="B194" s="4" t="s">
        <f>=HYPERLINK("https://rossileiloes.com.br/lote/detalhe/52946", " APROX. 2 TON DE DISCOS DE AÇO 1045 E 136 NÃO ESPECIFICADO. (LANCE POR QUILO)")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2,00</t>
        </is>
      </c>
      <c r="F194" s="4" t="inlineStr">
        <is>
          <t>0.05</t>
        </is>
      </c>
    </row>
    <row collapsed="false" customFormat="false" customHeight="false" hidden="false" ht="12.1" outlineLevel="0" r="195">
      <c r="A195" s="5" t="s">
        <f>=HYPERLINK("https://rossileiloes.com.br/lote/detalhe/52947", "1103")</f>
      </c>
      <c r="B195" s="4" t="s">
        <f>=HYPERLINK("https://rossileiloes.com.br/lote/detalhe/52947", " APROX. 2 TON DE DISCOS DE AÇO 1045 E 136 NÃO ESPECIFICADO. (LANCE POR QUILO)")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2,00</t>
        </is>
      </c>
      <c r="F195" s="4" t="inlineStr">
        <is>
          <t>0.05</t>
        </is>
      </c>
    </row>
    <row collapsed="false" customFormat="false" customHeight="false" hidden="false" ht="12.1" outlineLevel="0" r="196">
      <c r="A196" s="5" t="s">
        <f>=HYPERLINK("https://rossileiloes.com.br/lote/detalhe/52952", "1104")</f>
      </c>
      <c r="B196" s="4" t="s">
        <f>=HYPERLINK("https://rossileiloes.com.br/lote/detalhe/52952", " APROX. 2 TON DE DISCOS DE AÇO 1045 E 136 NÃO ESPECIFICADO. (LANCE POR QUILO)")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2,00</t>
        </is>
      </c>
      <c r="F196" s="4" t="inlineStr">
        <is>
          <t>0.05</t>
        </is>
      </c>
    </row>
    <row collapsed="false" customFormat="false" customHeight="false" hidden="false" ht="12.1" outlineLevel="0" r="197">
      <c r="A197" s="5" t="s">
        <f>=HYPERLINK("https://rossileiloes.com.br/lote/detalhe/52944", "1105")</f>
      </c>
      <c r="B197" s="4" t="s">
        <f>=HYPERLINK("https://rossileiloes.com.br/lote/detalhe/52944", " APROX. 2 TON DE DISCOS DE AÇO 1045 E 136 NÃO ESPECIFICADO. (LANCE POR QUILO)")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2,00</t>
        </is>
      </c>
      <c r="F197" s="4" t="inlineStr">
        <is>
          <t>0.05</t>
        </is>
      </c>
    </row>
    <row collapsed="false" customFormat="false" customHeight="false" hidden="false" ht="12.1" outlineLevel="0" r="198">
      <c r="A198" s="5" t="s">
        <f>=HYPERLINK("https://rossileiloes.com.br/lote/detalhe/52948", "1106")</f>
      </c>
      <c r="B198" s="4" t="s">
        <f>=HYPERLINK("https://rossileiloes.com.br/lote/detalhe/52948", " APROX. 2 TON DE DISCOS DE AÇO 1045 E 136 NÃO ESPECIFICADO. (LANCE POR QUILO)")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2,00</t>
        </is>
      </c>
      <c r="F198" s="4" t="inlineStr">
        <is>
          <t>0.05</t>
        </is>
      </c>
    </row>
    <row collapsed="false" customFormat="false" customHeight="false" hidden="false" ht="12.1" outlineLevel="0" r="199">
      <c r="A199" s="5" t="s">
        <f>=HYPERLINK("https://rossileiloes.com.br/lote/detalhe/52953", "1107")</f>
      </c>
      <c r="B199" s="4" t="s">
        <f>=HYPERLINK("https://rossileiloes.com.br/lote/detalhe/52953", " APROX. 2 TON DE DISCOS DE AÇO 1045 E 136 NÃO ESPECIFICADO. (LANCE POR QUILO)")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2,00</t>
        </is>
      </c>
      <c r="F199" s="4" t="inlineStr">
        <is>
          <t>0.05</t>
        </is>
      </c>
    </row>
    <row collapsed="false" customFormat="false" customHeight="false" hidden="false" ht="12.1" outlineLevel="0" r="200">
      <c r="A200" s="5" t="s">
        <f>=HYPERLINK("https://rossileiloes.com.br/lote/detalhe/52951", "1108")</f>
      </c>
      <c r="B200" s="4" t="s">
        <f>=HYPERLINK("https://rossileiloes.com.br/lote/detalhe/52951", " APROX. 2 TON DE DISCOS DE AÇO 1045 E 136 NÃO ESPECIFICADO. (LANCE POR QUILO)")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2,00</t>
        </is>
      </c>
      <c r="F200" s="4" t="inlineStr">
        <is>
          <t>0.05</t>
        </is>
      </c>
    </row>
    <row collapsed="false" customFormat="false" customHeight="false" hidden="false" ht="12.1" outlineLevel="0" r="201">
      <c r="A201" s="5" t="s">
        <f>=HYPERLINK("https://rossileiloes.com.br/lote/detalhe/52943", "1109")</f>
      </c>
      <c r="B201" s="4" t="s">
        <f>=HYPERLINK("https://rossileiloes.com.br/lote/detalhe/52943", " APROX. 2 TON DE DISCOS DE AÇO 1045 E 136 NÃO ESPECIFICADO. (LANCE POR QUILO)")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2,00</t>
        </is>
      </c>
      <c r="F201" s="4" t="inlineStr">
        <is>
          <t>0.05</t>
        </is>
      </c>
    </row>
    <row collapsed="false" customFormat="false" customHeight="false" hidden="false" ht="12.1" outlineLevel="0" r="202">
      <c r="A202" s="5" t="s">
        <f>=HYPERLINK("https://rossileiloes.com.br/lote/detalhe/52957", "1110")</f>
      </c>
      <c r="B202" s="4" t="s">
        <f>=HYPERLINK("https://rossileiloes.com.br/lote/detalhe/52957", " Aprox. 8 ton de Retalhos de chapas de 1" e 1,5" (LANCE POR QUILO)")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2,00</t>
        </is>
      </c>
      <c r="F202" s="4" t="inlineStr">
        <is>
          <t>0.10</t>
        </is>
      </c>
    </row>
    <row collapsed="false" customFormat="false" customHeight="false" hidden="false" ht="12.1" outlineLevel="0" r="203">
      <c r="A203" s="5" t="s">
        <f>=HYPERLINK("https://rossileiloes.com.br/lote/detalhe/52955", "1111")</f>
      </c>
      <c r="B203" s="4" t="s">
        <f>=HYPERLINK("https://rossileiloes.com.br/lote/detalhe/52955", " Aprox. 6 ton de Cantoneiras de aço (LANCE POR QUILO)")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2,00</t>
        </is>
      </c>
      <c r="F203" s="4" t="inlineStr">
        <is>
          <t>0.10</t>
        </is>
      </c>
    </row>
    <row collapsed="false" customFormat="false" customHeight="false" hidden="false" ht="12.1" outlineLevel="0" r="204">
      <c r="A204" s="5" t="s">
        <f>=HYPERLINK("https://rossileiloes.com.br/lote/detalhe/52954", "1112")</f>
      </c>
      <c r="B204" s="4" t="s">
        <f>=HYPERLINK("https://rossileiloes.com.br/lote/detalhe/52954", " Aprox. 10 ton de Chapas de aço usadas (LANCE POR QUILO)")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2,00</t>
        </is>
      </c>
      <c r="F204" s="4" t="inlineStr">
        <is>
          <t>0.10</t>
        </is>
      </c>
    </row>
    <row collapsed="false" customFormat="false" customHeight="false" hidden="false" ht="12.1" outlineLevel="0" r="205">
      <c r="A205" s="5" t="s">
        <f>=HYPERLINK("https://rossileiloes.com.br/lote/detalhe/52956", "1113")</f>
      </c>
      <c r="B205" s="4" t="s">
        <f>=HYPERLINK("https://rossileiloes.com.br/lote/detalhe/52956", " Furadeira Radial. Mod. BR 40 Importada.")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=HYPERLINK("https://rossileiloes.com.br/lote/detalhe/55449", "1201")</f>
      </c>
      <c r="B206" s="4" t="s">
        <f>=HYPERLINK("https://rossileiloes.com.br/lote/detalhe/55449", " [ Lance por KG ] Aprox. 1024 kg de Bobinas de Chapa de Alumínio Lavrado. Bobina sem uso, na embalagem.")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16,00</t>
        </is>
      </c>
      <c r="F206" s="4" t="inlineStr">
        <is>
          <t>0.50</t>
        </is>
      </c>
    </row>
    <row collapsed="false" customFormat="false" customHeight="false" hidden="false" ht="12.1" outlineLevel="0" r="207">
      <c r="A207" s="5" t="s">
        <f>=HYPERLINK("https://rossileiloes.com.br/lote/detalhe/55452", "1202")</f>
      </c>
      <c r="B207" s="4" t="s">
        <f>=HYPERLINK("https://rossileiloes.com.br/lote/detalhe/55452", " [ Lance por KG ] Aprox. 1024 kg de Bobinas de Chapa de Alumínio Lavrado. Bobina sem uso, na embalagem.")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16,00</t>
        </is>
      </c>
      <c r="F207" s="4" t="inlineStr">
        <is>
          <t>0.50</t>
        </is>
      </c>
    </row>
    <row collapsed="false" customFormat="false" customHeight="false" hidden="false" ht="12.1" outlineLevel="0" r="208">
      <c r="A208" s="5" t="s">
        <f>=HYPERLINK("https://rossileiloes.com.br/lote/detalhe/55450", "1203")</f>
      </c>
      <c r="B208" s="4" t="s">
        <f>=HYPERLINK("https://rossileiloes.com.br/lote/detalhe/55450", " [ Lance por KG ] Aprox. 630 kg de Bobinas de Chapa de Alumínio Lavrado. Bobina sem uso, na embalagem.")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16,00</t>
        </is>
      </c>
      <c r="F208" s="4" t="inlineStr">
        <is>
          <t>0.50</t>
        </is>
      </c>
    </row>
    <row collapsed="false" customFormat="false" customHeight="false" hidden="false" ht="12.1" outlineLevel="0" r="209">
      <c r="A209" s="5" t="s">
        <f>=HYPERLINK("https://rossileiloes.com.br/lote/detalhe/55453", "1204")</f>
      </c>
      <c r="B209" s="4" t="s">
        <f>=HYPERLINK("https://rossileiloes.com.br/lote/detalhe/55453", " [ Lance por KG ] Aprox. 626 kg de Bobinas de Chapa de Alumínio Lavrado. Bobina sem uso, na embalagem.")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16,00</t>
        </is>
      </c>
      <c r="F209" s="4" t="inlineStr">
        <is>
          <t>0.50</t>
        </is>
      </c>
    </row>
    <row collapsed="false" customFormat="false" customHeight="false" hidden="false" ht="12.1" outlineLevel="0" r="210">
      <c r="A210" s="5" t="s">
        <f>=HYPERLINK("https://rossileiloes.com.br/lote/detalhe/55451", "1205")</f>
      </c>
      <c r="B210" s="4" t="s">
        <f>=HYPERLINK("https://rossileiloes.com.br/lote/detalhe/55451", " [ Lance por KG ] Aprox. 629kg de Bobinas de Chapa de Alumínio Lavrado. Bobina sem uso, na embalagem.")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16,00</t>
        </is>
      </c>
      <c r="F210" s="4" t="inlineStr">
        <is>
          <t>0.50</t>
        </is>
      </c>
    </row>
    <row collapsed="false" customFormat="false" customHeight="false" hidden="false" ht="12.1" outlineLevel="0" r="211">
      <c r="A211" s="5" t="s">
        <f>=HYPERLINK("https://rossileiloes.com.br/lote/detalhe/55447", "1206")</f>
      </c>
      <c r="B211" s="4" t="s">
        <f>=HYPERLINK("https://rossileiloes.com.br/lote/detalhe/55447", " [ Lance por KG ] Aprox. 112 kg de Bobinas de Chapa de Alumínio Lavrado. Bobina sem uso, na embalagem.")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16,00</t>
        </is>
      </c>
      <c r="F211" s="4" t="inlineStr">
        <is>
          <t>0.50</t>
        </is>
      </c>
    </row>
    <row collapsed="false" customFormat="false" customHeight="false" hidden="false" ht="12.1" outlineLevel="0" r="212">
      <c r="A212" s="5" t="s">
        <f>=HYPERLINK("https://rossileiloes.com.br/lote/detalhe/55448", "1207")</f>
      </c>
      <c r="B212" s="4" t="s">
        <f>=HYPERLINK("https://rossileiloes.com.br/lote/detalhe/55448", " [ Lance por KG ] Aprox. 630 kg de Bobinas de Chapa de Alumínio Lavrado. Bobina sem uso, na embalagem.")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16,00</t>
        </is>
      </c>
      <c r="F212" s="4" t="inlineStr">
        <is>
          <t>0.50</t>
        </is>
      </c>
    </row>
    <row collapsed="false" customFormat="false" customHeight="false" hidden="false" ht="12.1" outlineLevel="0" r="213">
      <c r="A213" s="5" t="s">
        <f>=HYPERLINK("https://rossileiloes.com.br/lote/detalhe/55446", "1208")</f>
      </c>
      <c r="B213" s="4" t="s">
        <f>=HYPERLINK("https://rossileiloes.com.br/lote/detalhe/55446", " [ Lance por KG ] Aprox. 632 kg de Bobinas de Chapa de Alumínio Lavrado. Bobina sem uso, na embalagem.")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16,00</t>
        </is>
      </c>
      <c r="F213" s="4" t="inlineStr">
        <is>
          <t>0.50</t>
        </is>
      </c>
    </row>
    <row collapsed="false" customFormat="false" customHeight="false" hidden="false" ht="12.1" outlineLevel="0" r="214">
      <c r="A214" s="5" t="s">
        <f>=HYPERLINK("https://rossileiloes.com.br/lote/detalhe/55445", "1209")</f>
      </c>
      <c r="B214" s="4" t="s">
        <f>=HYPERLINK("https://rossileiloes.com.br/lote/detalhe/55445", " [ Lance por KG ] Aprox. 624 kg de Bobinas de Chapa de Alumínio Lavrado. Bobina sem uso, na embalagem.")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16,00</t>
        </is>
      </c>
      <c r="F214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2026-06-06T23:09:48.00Z</dcterms:created>
  <dc:creator>Tellks Tecnologia</dc:creator>
  <cp:revision>0</cp:revision>
</cp:coreProperties>
</file>